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'CPT'!$A$1:$AA$55</definedName>
    <definedName name="_xlnm.Print_Area" localSheetId="7">'DC1'!$A$1:$AA$55</definedName>
    <definedName name="_xlnm.Print_Area" localSheetId="13">'DC2'!$A$1:$AA$55</definedName>
    <definedName name="_xlnm.Print_Area" localSheetId="18">'DC3'!$A$1:$AA$55</definedName>
    <definedName name="_xlnm.Print_Area" localSheetId="26">'DC4'!$A$1:$AA$55</definedName>
    <definedName name="_xlnm.Print_Area" localSheetId="30">'DC5'!$A$1:$AA$55</definedName>
    <definedName name="_xlnm.Print_Area" localSheetId="0">'Summary'!$A$1:$AA$55</definedName>
    <definedName name="_xlnm.Print_Area" localSheetId="2">'WC011'!$A$1:$AA$55</definedName>
    <definedName name="_xlnm.Print_Area" localSheetId="3">'WC012'!$A$1:$AA$55</definedName>
    <definedName name="_xlnm.Print_Area" localSheetId="4">'WC013'!$A$1:$AA$55</definedName>
    <definedName name="_xlnm.Print_Area" localSheetId="5">'WC014'!$A$1:$AA$55</definedName>
    <definedName name="_xlnm.Print_Area" localSheetId="6">'WC015'!$A$1:$AA$55</definedName>
    <definedName name="_xlnm.Print_Area" localSheetId="8">'WC022'!$A$1:$AA$55</definedName>
    <definedName name="_xlnm.Print_Area" localSheetId="9">'WC023'!$A$1:$AA$55</definedName>
    <definedName name="_xlnm.Print_Area" localSheetId="10">'WC024'!$A$1:$AA$55</definedName>
    <definedName name="_xlnm.Print_Area" localSheetId="11">'WC025'!$A$1:$AA$55</definedName>
    <definedName name="_xlnm.Print_Area" localSheetId="12">'WC026'!$A$1:$AA$55</definedName>
    <definedName name="_xlnm.Print_Area" localSheetId="14">'WC031'!$A$1:$AA$55</definedName>
    <definedName name="_xlnm.Print_Area" localSheetId="15">'WC032'!$A$1:$AA$55</definedName>
    <definedName name="_xlnm.Print_Area" localSheetId="16">'WC033'!$A$1:$AA$55</definedName>
    <definedName name="_xlnm.Print_Area" localSheetId="17">'WC034'!$A$1:$AA$55</definedName>
    <definedName name="_xlnm.Print_Area" localSheetId="19">'WC041'!$A$1:$AA$55</definedName>
    <definedName name="_xlnm.Print_Area" localSheetId="20">'WC042'!$A$1:$AA$55</definedName>
    <definedName name="_xlnm.Print_Area" localSheetId="21">'WC043'!$A$1:$AA$55</definedName>
    <definedName name="_xlnm.Print_Area" localSheetId="22">'WC044'!$A$1:$AA$55</definedName>
    <definedName name="_xlnm.Print_Area" localSheetId="23">'WC045'!$A$1:$AA$55</definedName>
    <definedName name="_xlnm.Print_Area" localSheetId="24">'WC047'!$A$1:$AA$55</definedName>
    <definedName name="_xlnm.Print_Area" localSheetId="25">'WC048'!$A$1:$AA$55</definedName>
    <definedName name="_xlnm.Print_Area" localSheetId="27">'WC051'!$A$1:$AA$55</definedName>
    <definedName name="_xlnm.Print_Area" localSheetId="28">'WC052'!$A$1:$AA$55</definedName>
    <definedName name="_xlnm.Print_Area" localSheetId="29">'WC053'!$A$1:$AA$55</definedName>
  </definedNames>
  <calcPr fullCalcOnLoad="1"/>
</workbook>
</file>

<file path=xl/sharedStrings.xml><?xml version="1.0" encoding="utf-8"?>
<sst xmlns="http://schemas.openxmlformats.org/spreadsheetml/2006/main" count="2666" uniqueCount="94">
  <si>
    <t>Western Cape: Cape Town(CPT) - Table C2 Quarterly Budgeted Financial Performance by Functional Classification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</si>
  <si>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</si>
  <si>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</si>
  <si>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</si>
  <si>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</si>
  <si>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</si>
  <si>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</si>
  <si>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</si>
  <si>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</si>
  <si>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</si>
  <si>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</si>
  <si>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</si>
  <si>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</si>
  <si>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</si>
  <si>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</si>
  <si>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</si>
  <si>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</si>
  <si>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</si>
  <si>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</si>
  <si>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</si>
  <si>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</si>
  <si>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</si>
  <si>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</si>
  <si>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</si>
  <si>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</si>
  <si>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</si>
  <si>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</si>
  <si>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</si>
  <si>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</si>
  <si>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</si>
  <si>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</si>
  <si>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</si>
  <si>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</si>
  <si>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</si>
  <si>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</si>
  <si>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</si>
  <si>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</si>
  <si>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</si>
  <si>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</si>
  <si>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</si>
  <si>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</si>
  <si>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</si>
  <si>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</si>
  <si>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</si>
  <si>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</si>
  <si>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</si>
  <si>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</si>
  <si>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</si>
  <si>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</si>
  <si>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</si>
  <si>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</si>
  <si>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</si>
  <si>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</si>
  <si>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</si>
  <si>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</si>
  <si>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</si>
  <si>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</si>
  <si>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Western Cape: Matzikama(WC011) - Table C2 Quarterly Budgeted Financial Performance by Functional Classification for 4th Quarter ended 30 June 2020 (Figures Finalised as at 2020/07/30)</t>
  </si>
  <si>
    <t>Western Cape: Cederberg(WC012) - Table C2 Quarterly Budgeted Financial Performance by Functional Classification for 4th Quarter ended 30 June 2020 (Figures Finalised as at 2020/07/30)</t>
  </si>
  <si>
    <t>Western Cape: Bergrivier(WC013) - Table C2 Quarterly Budgeted Financial Performance by Functional Classification for 4th Quarter ended 30 June 2020 (Figures Finalised as at 2020/07/30)</t>
  </si>
  <si>
    <t>Western Cape: Saldanha Bay(WC014) - Table C2 Quarterly Budgeted Financial Performance by Functional Classification for 4th Quarter ended 30 June 2020 (Figures Finalised as at 2020/07/30)</t>
  </si>
  <si>
    <t>Western Cape: Swartland(WC015) - Table C2 Quarterly Budgeted Financial Performance by Functional Classification for 4th Quarter ended 30 June 2020 (Figures Finalised as at 2020/07/30)</t>
  </si>
  <si>
    <t>Western Cape: West Coast(DC1) - Table C2 Quarterly Budgeted Financial Performance by Functional Classification for 4th Quarter ended 30 June 2020 (Figures Finalised as at 2020/07/30)</t>
  </si>
  <si>
    <t>Western Cape: Witzenberg(WC022) - Table C2 Quarterly Budgeted Financial Performance by Functional Classification for 4th Quarter ended 30 June 2020 (Figures Finalised as at 2020/07/30)</t>
  </si>
  <si>
    <t>Western Cape: Drakenstein(WC023) - Table C2 Quarterly Budgeted Financial Performance by Functional Classification for 4th Quarter ended 30 June 2020 (Figures Finalised as at 2020/07/30)</t>
  </si>
  <si>
    <t>Western Cape: Stellenbosch(WC024) - Table C2 Quarterly Budgeted Financial Performance by Functional Classification for 4th Quarter ended 30 June 2020 (Figures Finalised as at 2020/07/30)</t>
  </si>
  <si>
    <t>Western Cape: Breede Valley(WC025) - Table C2 Quarterly Budgeted Financial Performance by Functional Classification for 4th Quarter ended 30 June 2020 (Figures Finalised as at 2020/07/30)</t>
  </si>
  <si>
    <t>Western Cape: Langeberg(WC026) - Table C2 Quarterly Budgeted Financial Performance by Functional Classification for 4th Quarter ended 30 June 2020 (Figures Finalised as at 2020/07/30)</t>
  </si>
  <si>
    <t>Western Cape: Cape Winelands DM(DC2) - Table C2 Quarterly Budgeted Financial Performance by Functional Classification for 4th Quarter ended 30 June 2020 (Figures Finalised as at 2020/07/30)</t>
  </si>
  <si>
    <t>Western Cape: Theewaterskloof(WC031) - Table C2 Quarterly Budgeted Financial Performance by Functional Classification for 4th Quarter ended 30 June 2020 (Figures Finalised as at 2020/07/30)</t>
  </si>
  <si>
    <t>Western Cape: Overstrand(WC032) - Table C2 Quarterly Budgeted Financial Performance by Functional Classification for 4th Quarter ended 30 June 2020 (Figures Finalised as at 2020/07/30)</t>
  </si>
  <si>
    <t>Western Cape: Cape Agulhas(WC033) - Table C2 Quarterly Budgeted Financial Performance by Functional Classification for 4th Quarter ended 30 June 2020 (Figures Finalised as at 2020/07/30)</t>
  </si>
  <si>
    <t>Western Cape: Swellendam(WC034) - Table C2 Quarterly Budgeted Financial Performance by Functional Classification for 4th Quarter ended 30 June 2020 (Figures Finalised as at 2020/07/30)</t>
  </si>
  <si>
    <t>Western Cape: Overberg(DC3) - Table C2 Quarterly Budgeted Financial Performance by Functional Classification for 4th Quarter ended 30 June 2020 (Figures Finalised as at 2020/07/30)</t>
  </si>
  <si>
    <t>Western Cape: Kannaland(WC041) - Table C2 Quarterly Budgeted Financial Performance by Functional Classification for 4th Quarter ended 30 June 2020 (Figures Finalised as at 2020/07/30)</t>
  </si>
  <si>
    <t>Western Cape: Hessequa(WC042) - Table C2 Quarterly Budgeted Financial Performance by Functional Classification for 4th Quarter ended 30 June 2020 (Figures Finalised as at 2020/07/30)</t>
  </si>
  <si>
    <t>Western Cape: Mossel Bay(WC043) - Table C2 Quarterly Budgeted Financial Performance by Functional Classification for 4th Quarter ended 30 June 2020 (Figures Finalised as at 2020/07/30)</t>
  </si>
  <si>
    <t>Western Cape: George(WC044) - Table C2 Quarterly Budgeted Financial Performance by Functional Classification for 4th Quarter ended 30 June 2020 (Figures Finalised as at 2020/07/30)</t>
  </si>
  <si>
    <t>Western Cape: Oudtshoorn(WC045) - Table C2 Quarterly Budgeted Financial Performance by Functional Classification for 4th Quarter ended 30 June 2020 (Figures Finalised as at 2020/07/30)</t>
  </si>
  <si>
    <t>Western Cape: Bitou(WC047) - Table C2 Quarterly Budgeted Financial Performance by Functional Classification for 4th Quarter ended 30 June 2020 (Figures Finalised as at 2020/07/30)</t>
  </si>
  <si>
    <t>Western Cape: Knysna(WC048) - Table C2 Quarterly Budgeted Financial Performance by Functional Classification for 4th Quarter ended 30 June 2020 (Figures Finalised as at 2020/07/30)</t>
  </si>
  <si>
    <t>Western Cape: Garden Route(DC4) - Table C2 Quarterly Budgeted Financial Performance by Functional Classification for 4th Quarter ended 30 June 2020 (Figures Finalised as at 2020/07/30)</t>
  </si>
  <si>
    <t>Western Cape: Laingsburg(WC051) - Table C2 Quarterly Budgeted Financial Performance by Functional Classification for 4th Quarter ended 30 June 2020 (Figures Finalised as at 2020/07/30)</t>
  </si>
  <si>
    <t>Western Cape: Prince Albert(WC052) - Table C2 Quarterly Budgeted Financial Performance by Functional Classification for 4th Quarter ended 30 June 2020 (Figures Finalised as at 2020/07/30)</t>
  </si>
  <si>
    <t>Western Cape: Beaufort West(WC053) - Table C2 Quarterly Budgeted Financial Performance by Functional Classification for 4th Quarter ended 30 June 2020 (Figures Finalised as at 2020/07/30)</t>
  </si>
  <si>
    <t>Western Cape: Central Karoo(DC5) - Table C2 Quarterly Budgeted Financial Performance by Functional Classification for 4th Quarter ended 30 June 2020 (Figures Finalised as at 2020/07/30)</t>
  </si>
  <si>
    <t>Summary - Table C2 Quarterly Budgeted Financial Performance by Functional Classification for 4th Quarter ended 30 June 2020 (Figures Finalised as at 2020/07/30)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</si>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</sst>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20547076604</v>
      </c>
      <c r="D5" s="19">
        <f>SUM(D6:D8)</f>
        <v>211711286</v>
      </c>
      <c r="E5" s="20">
        <f t="shared" si="0"/>
        <v>20811282138</v>
      </c>
      <c r="F5" s="21">
        <f t="shared" si="0"/>
        <v>20992816068</v>
      </c>
      <c r="G5" s="21">
        <f t="shared" si="0"/>
        <v>2931871077</v>
      </c>
      <c r="H5" s="21">
        <f t="shared" si="0"/>
        <v>2205170302</v>
      </c>
      <c r="I5" s="21">
        <f t="shared" si="0"/>
        <v>1212975416</v>
      </c>
      <c r="J5" s="21">
        <f t="shared" si="0"/>
        <v>6350016795</v>
      </c>
      <c r="K5" s="21">
        <f t="shared" si="0"/>
        <v>1274688338</v>
      </c>
      <c r="L5" s="21">
        <f t="shared" si="0"/>
        <v>1240310779</v>
      </c>
      <c r="M5" s="21">
        <f t="shared" si="0"/>
        <v>2930274034</v>
      </c>
      <c r="N5" s="21">
        <f t="shared" si="0"/>
        <v>5445273151</v>
      </c>
      <c r="O5" s="21">
        <f t="shared" si="0"/>
        <v>1421415883</v>
      </c>
      <c r="P5" s="21">
        <f t="shared" si="0"/>
        <v>1225570793</v>
      </c>
      <c r="Q5" s="21">
        <f t="shared" si="0"/>
        <v>2677440558</v>
      </c>
      <c r="R5" s="21">
        <f t="shared" si="0"/>
        <v>5324427234</v>
      </c>
      <c r="S5" s="21">
        <f t="shared" si="0"/>
        <v>1345583473</v>
      </c>
      <c r="T5" s="21">
        <f t="shared" si="0"/>
        <v>1414490340</v>
      </c>
      <c r="U5" s="21">
        <f t="shared" si="0"/>
        <v>1228119250</v>
      </c>
      <c r="V5" s="21">
        <f t="shared" si="0"/>
        <v>3988193063</v>
      </c>
      <c r="W5" s="21">
        <f t="shared" si="0"/>
        <v>21107910243</v>
      </c>
      <c r="X5" s="21">
        <f t="shared" si="0"/>
        <v>20992816036</v>
      </c>
      <c r="Y5" s="21">
        <f t="shared" si="0"/>
        <v>115094207</v>
      </c>
      <c r="Z5" s="4">
        <f>+IF(X5&lt;&gt;0,+(Y5/X5)*100,0)</f>
        <v>0.5482552069366402</v>
      </c>
      <c r="AA5" s="19">
        <f>SUM(AA6:AA8)</f>
        <v>20992816068</v>
      </c>
    </row>
    <row r="6" spans="1:27" ht="12.75">
      <c r="A6" s="5" t="s">
        <v>32</v>
      </c>
      <c r="B6" s="3"/>
      <c r="C6" s="22">
        <v>702721698</v>
      </c>
      <c r="D6" s="22">
        <v>425136</v>
      </c>
      <c r="E6" s="23">
        <v>844155715</v>
      </c>
      <c r="F6" s="24">
        <v>856968688</v>
      </c>
      <c r="G6" s="24">
        <v>374074591</v>
      </c>
      <c r="H6" s="24">
        <v>-51945604</v>
      </c>
      <c r="I6" s="24">
        <v>16980437</v>
      </c>
      <c r="J6" s="24">
        <v>339109424</v>
      </c>
      <c r="K6" s="24">
        <v>-4389672</v>
      </c>
      <c r="L6" s="24">
        <v>16305679</v>
      </c>
      <c r="M6" s="24">
        <v>275107142</v>
      </c>
      <c r="N6" s="24">
        <v>287023149</v>
      </c>
      <c r="O6" s="24">
        <v>27993224</v>
      </c>
      <c r="P6" s="24">
        <v>23513580</v>
      </c>
      <c r="Q6" s="24">
        <v>221623065</v>
      </c>
      <c r="R6" s="24">
        <v>273129869</v>
      </c>
      <c r="S6" s="24">
        <v>15310831</v>
      </c>
      <c r="T6" s="24">
        <v>12179200</v>
      </c>
      <c r="U6" s="24">
        <v>-2628557</v>
      </c>
      <c r="V6" s="24">
        <v>24861474</v>
      </c>
      <c r="W6" s="24">
        <v>924123916</v>
      </c>
      <c r="X6" s="24">
        <v>856968682</v>
      </c>
      <c r="Y6" s="24">
        <v>67155234</v>
      </c>
      <c r="Z6" s="6">
        <v>7.84</v>
      </c>
      <c r="AA6" s="22">
        <v>856968688</v>
      </c>
    </row>
    <row r="7" spans="1:27" ht="12.75">
      <c r="A7" s="5" t="s">
        <v>33</v>
      </c>
      <c r="B7" s="3"/>
      <c r="C7" s="25">
        <v>19843531318</v>
      </c>
      <c r="D7" s="25">
        <v>211286150</v>
      </c>
      <c r="E7" s="26">
        <v>19966808795</v>
      </c>
      <c r="F7" s="27">
        <v>20134935688</v>
      </c>
      <c r="G7" s="27">
        <v>2557795135</v>
      </c>
      <c r="H7" s="27">
        <v>2257101067</v>
      </c>
      <c r="I7" s="27">
        <v>1195962153</v>
      </c>
      <c r="J7" s="27">
        <v>6010858355</v>
      </c>
      <c r="K7" s="27">
        <v>1279044621</v>
      </c>
      <c r="L7" s="27">
        <v>1223973441</v>
      </c>
      <c r="M7" s="27">
        <v>2655149225</v>
      </c>
      <c r="N7" s="27">
        <v>5158167287</v>
      </c>
      <c r="O7" s="27">
        <v>1393412302</v>
      </c>
      <c r="P7" s="27">
        <v>1202029957</v>
      </c>
      <c r="Q7" s="27">
        <v>2455817960</v>
      </c>
      <c r="R7" s="27">
        <v>5051260219</v>
      </c>
      <c r="S7" s="27">
        <v>1330271649</v>
      </c>
      <c r="T7" s="27">
        <v>1402312484</v>
      </c>
      <c r="U7" s="27">
        <v>1230747280</v>
      </c>
      <c r="V7" s="27">
        <v>3963331413</v>
      </c>
      <c r="W7" s="27">
        <v>20183617274</v>
      </c>
      <c r="X7" s="27">
        <v>20134935678</v>
      </c>
      <c r="Y7" s="27">
        <v>48681596</v>
      </c>
      <c r="Z7" s="7">
        <v>0.24</v>
      </c>
      <c r="AA7" s="25">
        <v>20134935688</v>
      </c>
    </row>
    <row r="8" spans="1:27" ht="12.75">
      <c r="A8" s="5" t="s">
        <v>34</v>
      </c>
      <c r="B8" s="3"/>
      <c r="C8" s="22">
        <v>823588</v>
      </c>
      <c r="D8" s="22"/>
      <c r="E8" s="23">
        <v>317628</v>
      </c>
      <c r="F8" s="24">
        <v>911692</v>
      </c>
      <c r="G8" s="24">
        <v>1351</v>
      </c>
      <c r="H8" s="24">
        <v>14839</v>
      </c>
      <c r="I8" s="24">
        <v>32826</v>
      </c>
      <c r="J8" s="24">
        <v>49016</v>
      </c>
      <c r="K8" s="24">
        <v>33389</v>
      </c>
      <c r="L8" s="24">
        <v>31659</v>
      </c>
      <c r="M8" s="24">
        <v>17667</v>
      </c>
      <c r="N8" s="24">
        <v>82715</v>
      </c>
      <c r="O8" s="24">
        <v>10357</v>
      </c>
      <c r="P8" s="24">
        <v>27256</v>
      </c>
      <c r="Q8" s="24">
        <v>-467</v>
      </c>
      <c r="R8" s="24">
        <v>37146</v>
      </c>
      <c r="S8" s="24">
        <v>993</v>
      </c>
      <c r="T8" s="24">
        <v>-1344</v>
      </c>
      <c r="U8" s="24">
        <v>527</v>
      </c>
      <c r="V8" s="24">
        <v>176</v>
      </c>
      <c r="W8" s="24">
        <v>169053</v>
      </c>
      <c r="X8" s="24">
        <v>911676</v>
      </c>
      <c r="Y8" s="24">
        <v>-742623</v>
      </c>
      <c r="Z8" s="6">
        <v>-81.46</v>
      </c>
      <c r="AA8" s="22">
        <v>911692</v>
      </c>
    </row>
    <row r="9" spans="1:27" ht="12.75">
      <c r="A9" s="2" t="s">
        <v>35</v>
      </c>
      <c r="B9" s="3"/>
      <c r="C9" s="19">
        <f aca="true" t="shared" si="1" ref="C9:Y9">SUM(C10:C14)</f>
        <v>5240966889</v>
      </c>
      <c r="D9" s="19">
        <f>SUM(D10:D14)</f>
        <v>193205216</v>
      </c>
      <c r="E9" s="20">
        <f t="shared" si="1"/>
        <v>5692789128</v>
      </c>
      <c r="F9" s="21">
        <f t="shared" si="1"/>
        <v>6285033023</v>
      </c>
      <c r="G9" s="21">
        <f t="shared" si="1"/>
        <v>265575060</v>
      </c>
      <c r="H9" s="21">
        <f t="shared" si="1"/>
        <v>328958459</v>
      </c>
      <c r="I9" s="21">
        <f t="shared" si="1"/>
        <v>354703826</v>
      </c>
      <c r="J9" s="21">
        <f t="shared" si="1"/>
        <v>949237345</v>
      </c>
      <c r="K9" s="21">
        <f t="shared" si="1"/>
        <v>471064360</v>
      </c>
      <c r="L9" s="21">
        <f t="shared" si="1"/>
        <v>426989339</v>
      </c>
      <c r="M9" s="21">
        <f t="shared" si="1"/>
        <v>615594225</v>
      </c>
      <c r="N9" s="21">
        <f t="shared" si="1"/>
        <v>1513647924</v>
      </c>
      <c r="O9" s="21">
        <f t="shared" si="1"/>
        <v>349990420</v>
      </c>
      <c r="P9" s="21">
        <f t="shared" si="1"/>
        <v>430663055</v>
      </c>
      <c r="Q9" s="21">
        <f t="shared" si="1"/>
        <v>511542261</v>
      </c>
      <c r="R9" s="21">
        <f t="shared" si="1"/>
        <v>1292195736</v>
      </c>
      <c r="S9" s="21">
        <f t="shared" si="1"/>
        <v>226436915</v>
      </c>
      <c r="T9" s="21">
        <f t="shared" si="1"/>
        <v>280326382</v>
      </c>
      <c r="U9" s="21">
        <f t="shared" si="1"/>
        <v>237039457</v>
      </c>
      <c r="V9" s="21">
        <f t="shared" si="1"/>
        <v>743802754</v>
      </c>
      <c r="W9" s="21">
        <f t="shared" si="1"/>
        <v>4498883759</v>
      </c>
      <c r="X9" s="21">
        <f t="shared" si="1"/>
        <v>6285033015</v>
      </c>
      <c r="Y9" s="21">
        <f t="shared" si="1"/>
        <v>-1786149256</v>
      </c>
      <c r="Z9" s="4">
        <f>+IF(X9&lt;&gt;0,+(Y9/X9)*100,0)</f>
        <v>-28.419091065029196</v>
      </c>
      <c r="AA9" s="19">
        <f>SUM(AA10:AA14)</f>
        <v>6285033023</v>
      </c>
    </row>
    <row r="10" spans="1:27" ht="12.75">
      <c r="A10" s="5" t="s">
        <v>36</v>
      </c>
      <c r="B10" s="3"/>
      <c r="C10" s="22">
        <v>434028144</v>
      </c>
      <c r="D10" s="22">
        <v>10910738</v>
      </c>
      <c r="E10" s="23">
        <v>465498270</v>
      </c>
      <c r="F10" s="24">
        <v>541187094</v>
      </c>
      <c r="G10" s="24">
        <v>49623694</v>
      </c>
      <c r="H10" s="24">
        <v>25505842</v>
      </c>
      <c r="I10" s="24">
        <v>11186540</v>
      </c>
      <c r="J10" s="24">
        <v>86316076</v>
      </c>
      <c r="K10" s="24">
        <v>25659073</v>
      </c>
      <c r="L10" s="24">
        <v>23074112</v>
      </c>
      <c r="M10" s="24">
        <v>47456613</v>
      </c>
      <c r="N10" s="24">
        <v>96189798</v>
      </c>
      <c r="O10" s="24">
        <v>20076913</v>
      </c>
      <c r="P10" s="24">
        <v>37622564</v>
      </c>
      <c r="Q10" s="24">
        <v>50177971</v>
      </c>
      <c r="R10" s="24">
        <v>107877448</v>
      </c>
      <c r="S10" s="24">
        <v>13344093</v>
      </c>
      <c r="T10" s="24">
        <v>24201979</v>
      </c>
      <c r="U10" s="24">
        <v>22867634</v>
      </c>
      <c r="V10" s="24">
        <v>60413706</v>
      </c>
      <c r="W10" s="24">
        <v>350797028</v>
      </c>
      <c r="X10" s="24">
        <v>541187083</v>
      </c>
      <c r="Y10" s="24">
        <v>-190390055</v>
      </c>
      <c r="Z10" s="6">
        <v>-35.18</v>
      </c>
      <c r="AA10" s="22">
        <v>541187094</v>
      </c>
    </row>
    <row r="11" spans="1:27" ht="12.75">
      <c r="A11" s="5" t="s">
        <v>37</v>
      </c>
      <c r="B11" s="3"/>
      <c r="C11" s="22">
        <v>216418201</v>
      </c>
      <c r="D11" s="22">
        <v>2872488</v>
      </c>
      <c r="E11" s="23">
        <v>233751266</v>
      </c>
      <c r="F11" s="24">
        <v>208657454</v>
      </c>
      <c r="G11" s="24">
        <v>8011276</v>
      </c>
      <c r="H11" s="24">
        <v>11762448</v>
      </c>
      <c r="I11" s="24">
        <v>18041471</v>
      </c>
      <c r="J11" s="24">
        <v>37815195</v>
      </c>
      <c r="K11" s="24">
        <v>15912855</v>
      </c>
      <c r="L11" s="24">
        <v>12111620</v>
      </c>
      <c r="M11" s="24">
        <v>25071147</v>
      </c>
      <c r="N11" s="24">
        <v>53095622</v>
      </c>
      <c r="O11" s="24">
        <v>19301323</v>
      </c>
      <c r="P11" s="24">
        <v>14431737</v>
      </c>
      <c r="Q11" s="24">
        <v>10959523</v>
      </c>
      <c r="R11" s="24">
        <v>44692583</v>
      </c>
      <c r="S11" s="24">
        <v>2363162</v>
      </c>
      <c r="T11" s="24">
        <v>4205485</v>
      </c>
      <c r="U11" s="24">
        <v>10486907</v>
      </c>
      <c r="V11" s="24">
        <v>17055554</v>
      </c>
      <c r="W11" s="24">
        <v>152658954</v>
      </c>
      <c r="X11" s="24">
        <v>208657520</v>
      </c>
      <c r="Y11" s="24">
        <v>-55998566</v>
      </c>
      <c r="Z11" s="6">
        <v>-26.84</v>
      </c>
      <c r="AA11" s="22">
        <v>208657454</v>
      </c>
    </row>
    <row r="12" spans="1:27" ht="12.75">
      <c r="A12" s="5" t="s">
        <v>38</v>
      </c>
      <c r="B12" s="3"/>
      <c r="C12" s="22">
        <v>2236001302</v>
      </c>
      <c r="D12" s="22">
        <v>158641555</v>
      </c>
      <c r="E12" s="23">
        <v>2142447374</v>
      </c>
      <c r="F12" s="24">
        <v>2234392373</v>
      </c>
      <c r="G12" s="24">
        <v>105956862</v>
      </c>
      <c r="H12" s="24">
        <v>167550934</v>
      </c>
      <c r="I12" s="24">
        <v>167087746</v>
      </c>
      <c r="J12" s="24">
        <v>440595542</v>
      </c>
      <c r="K12" s="24">
        <v>235039210</v>
      </c>
      <c r="L12" s="24">
        <v>189242551</v>
      </c>
      <c r="M12" s="24">
        <v>213334655</v>
      </c>
      <c r="N12" s="24">
        <v>637616416</v>
      </c>
      <c r="O12" s="24">
        <v>222376684</v>
      </c>
      <c r="P12" s="24">
        <v>192558739</v>
      </c>
      <c r="Q12" s="24">
        <v>252906661</v>
      </c>
      <c r="R12" s="24">
        <v>667842084</v>
      </c>
      <c r="S12" s="24">
        <v>54842293</v>
      </c>
      <c r="T12" s="24">
        <v>115580501</v>
      </c>
      <c r="U12" s="24">
        <v>132393050</v>
      </c>
      <c r="V12" s="24">
        <v>302815844</v>
      </c>
      <c r="W12" s="24">
        <v>2048869886</v>
      </c>
      <c r="X12" s="24">
        <v>2234392352</v>
      </c>
      <c r="Y12" s="24">
        <v>-185522466</v>
      </c>
      <c r="Z12" s="6">
        <v>-8.3</v>
      </c>
      <c r="AA12" s="22">
        <v>2234392373</v>
      </c>
    </row>
    <row r="13" spans="1:27" ht="12.75">
      <c r="A13" s="5" t="s">
        <v>39</v>
      </c>
      <c r="B13" s="3"/>
      <c r="C13" s="22">
        <v>1946186484</v>
      </c>
      <c r="D13" s="22">
        <v>20780435</v>
      </c>
      <c r="E13" s="23">
        <v>2362576307</v>
      </c>
      <c r="F13" s="24">
        <v>2850068783</v>
      </c>
      <c r="G13" s="24">
        <v>81864923</v>
      </c>
      <c r="H13" s="24">
        <v>101279282</v>
      </c>
      <c r="I13" s="24">
        <v>135067133</v>
      </c>
      <c r="J13" s="24">
        <v>318211338</v>
      </c>
      <c r="K13" s="24">
        <v>149336776</v>
      </c>
      <c r="L13" s="24">
        <v>176279572</v>
      </c>
      <c r="M13" s="24">
        <v>277395357</v>
      </c>
      <c r="N13" s="24">
        <v>603011705</v>
      </c>
      <c r="O13" s="24">
        <v>57352560</v>
      </c>
      <c r="P13" s="24">
        <v>154423744</v>
      </c>
      <c r="Q13" s="24">
        <v>160586631</v>
      </c>
      <c r="R13" s="24">
        <v>372362935</v>
      </c>
      <c r="S13" s="24">
        <v>131237846</v>
      </c>
      <c r="T13" s="24">
        <v>115487323</v>
      </c>
      <c r="U13" s="24">
        <v>68269811</v>
      </c>
      <c r="V13" s="24">
        <v>314994980</v>
      </c>
      <c r="W13" s="24">
        <v>1608580958</v>
      </c>
      <c r="X13" s="24">
        <v>2850068752</v>
      </c>
      <c r="Y13" s="24">
        <v>-1241487794</v>
      </c>
      <c r="Z13" s="6">
        <v>-43.56</v>
      </c>
      <c r="AA13" s="22">
        <v>2850068783</v>
      </c>
    </row>
    <row r="14" spans="1:27" ht="12.75">
      <c r="A14" s="5" t="s">
        <v>40</v>
      </c>
      <c r="B14" s="3"/>
      <c r="C14" s="25">
        <v>408332758</v>
      </c>
      <c r="D14" s="25"/>
      <c r="E14" s="26">
        <v>488515911</v>
      </c>
      <c r="F14" s="27">
        <v>450727319</v>
      </c>
      <c r="G14" s="27">
        <v>20118305</v>
      </c>
      <c r="H14" s="27">
        <v>22859953</v>
      </c>
      <c r="I14" s="27">
        <v>23320936</v>
      </c>
      <c r="J14" s="27">
        <v>66299194</v>
      </c>
      <c r="K14" s="27">
        <v>45116446</v>
      </c>
      <c r="L14" s="27">
        <v>26281484</v>
      </c>
      <c r="M14" s="27">
        <v>52336453</v>
      </c>
      <c r="N14" s="27">
        <v>123734383</v>
      </c>
      <c r="O14" s="27">
        <v>30882940</v>
      </c>
      <c r="P14" s="27">
        <v>31626271</v>
      </c>
      <c r="Q14" s="27">
        <v>36911475</v>
      </c>
      <c r="R14" s="27">
        <v>99420686</v>
      </c>
      <c r="S14" s="27">
        <v>24649521</v>
      </c>
      <c r="T14" s="27">
        <v>20851094</v>
      </c>
      <c r="U14" s="27">
        <v>3022055</v>
      </c>
      <c r="V14" s="27">
        <v>48522670</v>
      </c>
      <c r="W14" s="27">
        <v>337976933</v>
      </c>
      <c r="X14" s="27">
        <v>450727308</v>
      </c>
      <c r="Y14" s="27">
        <v>-112750375</v>
      </c>
      <c r="Z14" s="7">
        <v>-25.02</v>
      </c>
      <c r="AA14" s="25">
        <v>450727319</v>
      </c>
    </row>
    <row r="15" spans="1:27" ht="12.75">
      <c r="A15" s="2" t="s">
        <v>41</v>
      </c>
      <c r="B15" s="8"/>
      <c r="C15" s="19">
        <f aca="true" t="shared" si="2" ref="C15:Y15">SUM(C16:C18)</f>
        <v>2939087650</v>
      </c>
      <c r="D15" s="19">
        <f>SUM(D16:D18)</f>
        <v>61101988</v>
      </c>
      <c r="E15" s="20">
        <f t="shared" si="2"/>
        <v>3778684769</v>
      </c>
      <c r="F15" s="21">
        <f t="shared" si="2"/>
        <v>3847983390</v>
      </c>
      <c r="G15" s="21">
        <f t="shared" si="2"/>
        <v>77344951</v>
      </c>
      <c r="H15" s="21">
        <f t="shared" si="2"/>
        <v>170128485</v>
      </c>
      <c r="I15" s="21">
        <f t="shared" si="2"/>
        <v>257958584</v>
      </c>
      <c r="J15" s="21">
        <f t="shared" si="2"/>
        <v>505432020</v>
      </c>
      <c r="K15" s="21">
        <f t="shared" si="2"/>
        <v>275879965</v>
      </c>
      <c r="L15" s="21">
        <f t="shared" si="2"/>
        <v>233113630</v>
      </c>
      <c r="M15" s="21">
        <f t="shared" si="2"/>
        <v>218729687</v>
      </c>
      <c r="N15" s="21">
        <f t="shared" si="2"/>
        <v>727723282</v>
      </c>
      <c r="O15" s="21">
        <f t="shared" si="2"/>
        <v>188642872</v>
      </c>
      <c r="P15" s="21">
        <f t="shared" si="2"/>
        <v>448260870</v>
      </c>
      <c r="Q15" s="21">
        <f t="shared" si="2"/>
        <v>272510107</v>
      </c>
      <c r="R15" s="21">
        <f t="shared" si="2"/>
        <v>909413849</v>
      </c>
      <c r="S15" s="21">
        <f t="shared" si="2"/>
        <v>190942696</v>
      </c>
      <c r="T15" s="21">
        <f t="shared" si="2"/>
        <v>135062489</v>
      </c>
      <c r="U15" s="21">
        <f t="shared" si="2"/>
        <v>152725508</v>
      </c>
      <c r="V15" s="21">
        <f t="shared" si="2"/>
        <v>478730693</v>
      </c>
      <c r="W15" s="21">
        <f t="shared" si="2"/>
        <v>2621299844</v>
      </c>
      <c r="X15" s="21">
        <f t="shared" si="2"/>
        <v>3847983403</v>
      </c>
      <c r="Y15" s="21">
        <f t="shared" si="2"/>
        <v>-1226683559</v>
      </c>
      <c r="Z15" s="4">
        <f>+IF(X15&lt;&gt;0,+(Y15/X15)*100,0)</f>
        <v>-31.878608365193095</v>
      </c>
      <c r="AA15" s="19">
        <f>SUM(AA16:AA18)</f>
        <v>3847983390</v>
      </c>
    </row>
    <row r="16" spans="1:27" ht="12.75">
      <c r="A16" s="5" t="s">
        <v>42</v>
      </c>
      <c r="B16" s="3"/>
      <c r="C16" s="22">
        <v>548310236</v>
      </c>
      <c r="D16" s="22">
        <v>1216700</v>
      </c>
      <c r="E16" s="23">
        <v>603651295</v>
      </c>
      <c r="F16" s="24">
        <v>589698082</v>
      </c>
      <c r="G16" s="24">
        <v>36311249</v>
      </c>
      <c r="H16" s="24">
        <v>46749604</v>
      </c>
      <c r="I16" s="24">
        <v>38103733</v>
      </c>
      <c r="J16" s="24">
        <v>121164586</v>
      </c>
      <c r="K16" s="24">
        <v>46813636</v>
      </c>
      <c r="L16" s="24">
        <v>47297619</v>
      </c>
      <c r="M16" s="24">
        <v>37460247</v>
      </c>
      <c r="N16" s="24">
        <v>131571502</v>
      </c>
      <c r="O16" s="24">
        <v>38927484</v>
      </c>
      <c r="P16" s="24">
        <v>40838353</v>
      </c>
      <c r="Q16" s="24">
        <v>34500677</v>
      </c>
      <c r="R16" s="24">
        <v>114266514</v>
      </c>
      <c r="S16" s="24">
        <v>30089214</v>
      </c>
      <c r="T16" s="24">
        <v>36026457</v>
      </c>
      <c r="U16" s="24">
        <v>52331770</v>
      </c>
      <c r="V16" s="24">
        <v>118447441</v>
      </c>
      <c r="W16" s="24">
        <v>485450043</v>
      </c>
      <c r="X16" s="24">
        <v>589698080</v>
      </c>
      <c r="Y16" s="24">
        <v>-104248037</v>
      </c>
      <c r="Z16" s="6">
        <v>-17.68</v>
      </c>
      <c r="AA16" s="22">
        <v>589698082</v>
      </c>
    </row>
    <row r="17" spans="1:27" ht="12.75">
      <c r="A17" s="5" t="s">
        <v>43</v>
      </c>
      <c r="B17" s="3"/>
      <c r="C17" s="22">
        <v>2347174767</v>
      </c>
      <c r="D17" s="22">
        <v>59072561</v>
      </c>
      <c r="E17" s="23">
        <v>3144697714</v>
      </c>
      <c r="F17" s="24">
        <v>3211906988</v>
      </c>
      <c r="G17" s="24">
        <v>47762461</v>
      </c>
      <c r="H17" s="24">
        <v>115292339</v>
      </c>
      <c r="I17" s="24">
        <v>218624715</v>
      </c>
      <c r="J17" s="24">
        <v>381679515</v>
      </c>
      <c r="K17" s="24">
        <v>228132145</v>
      </c>
      <c r="L17" s="24">
        <v>185185058</v>
      </c>
      <c r="M17" s="24">
        <v>177666900</v>
      </c>
      <c r="N17" s="24">
        <v>590984103</v>
      </c>
      <c r="O17" s="24">
        <v>148379900</v>
      </c>
      <c r="P17" s="24">
        <v>399490809</v>
      </c>
      <c r="Q17" s="24">
        <v>235378295</v>
      </c>
      <c r="R17" s="24">
        <v>783249004</v>
      </c>
      <c r="S17" s="24">
        <v>159721076</v>
      </c>
      <c r="T17" s="24">
        <v>98111647</v>
      </c>
      <c r="U17" s="24">
        <v>99988941</v>
      </c>
      <c r="V17" s="24">
        <v>357821664</v>
      </c>
      <c r="W17" s="24">
        <v>2113734286</v>
      </c>
      <c r="X17" s="24">
        <v>3211907000</v>
      </c>
      <c r="Y17" s="24">
        <v>-1098172714</v>
      </c>
      <c r="Z17" s="6">
        <v>-34.19</v>
      </c>
      <c r="AA17" s="22">
        <v>3211906988</v>
      </c>
    </row>
    <row r="18" spans="1:27" ht="12.75">
      <c r="A18" s="5" t="s">
        <v>44</v>
      </c>
      <c r="B18" s="3"/>
      <c r="C18" s="22">
        <v>43602647</v>
      </c>
      <c r="D18" s="22">
        <v>812727</v>
      </c>
      <c r="E18" s="23">
        <v>30335760</v>
      </c>
      <c r="F18" s="24">
        <v>46378320</v>
      </c>
      <c r="G18" s="24">
        <v>-6728759</v>
      </c>
      <c r="H18" s="24">
        <v>8086542</v>
      </c>
      <c r="I18" s="24">
        <v>1230136</v>
      </c>
      <c r="J18" s="24">
        <v>2587919</v>
      </c>
      <c r="K18" s="24">
        <v>934184</v>
      </c>
      <c r="L18" s="24">
        <v>630953</v>
      </c>
      <c r="M18" s="24">
        <v>3602540</v>
      </c>
      <c r="N18" s="24">
        <v>5167677</v>
      </c>
      <c r="O18" s="24">
        <v>1335488</v>
      </c>
      <c r="P18" s="24">
        <v>7931708</v>
      </c>
      <c r="Q18" s="24">
        <v>2631135</v>
      </c>
      <c r="R18" s="24">
        <v>11898331</v>
      </c>
      <c r="S18" s="24">
        <v>1132406</v>
      </c>
      <c r="T18" s="24">
        <v>924385</v>
      </c>
      <c r="U18" s="24">
        <v>404797</v>
      </c>
      <c r="V18" s="24">
        <v>2461588</v>
      </c>
      <c r="W18" s="24">
        <v>22115515</v>
      </c>
      <c r="X18" s="24">
        <v>46378323</v>
      </c>
      <c r="Y18" s="24">
        <v>-24262808</v>
      </c>
      <c r="Z18" s="6">
        <v>-52.31</v>
      </c>
      <c r="AA18" s="22">
        <v>46378320</v>
      </c>
    </row>
    <row r="19" spans="1:27" ht="12.75">
      <c r="A19" s="2" t="s">
        <v>45</v>
      </c>
      <c r="B19" s="8"/>
      <c r="C19" s="19">
        <f aca="true" t="shared" si="3" ref="C19:Y19">SUM(C20:C23)</f>
        <v>31584159085</v>
      </c>
      <c r="D19" s="19">
        <f>SUM(D20:D23)</f>
        <v>662102833</v>
      </c>
      <c r="E19" s="20">
        <f t="shared" si="3"/>
        <v>34540976503</v>
      </c>
      <c r="F19" s="21">
        <f t="shared" si="3"/>
        <v>34657246728</v>
      </c>
      <c r="G19" s="21">
        <f t="shared" si="3"/>
        <v>3500884902</v>
      </c>
      <c r="H19" s="21">
        <f t="shared" si="3"/>
        <v>2845146241</v>
      </c>
      <c r="I19" s="21">
        <f t="shared" si="3"/>
        <v>2724518348</v>
      </c>
      <c r="J19" s="21">
        <f t="shared" si="3"/>
        <v>9070549491</v>
      </c>
      <c r="K19" s="21">
        <f t="shared" si="3"/>
        <v>2620064814</v>
      </c>
      <c r="L19" s="21">
        <f t="shared" si="3"/>
        <v>2588216003</v>
      </c>
      <c r="M19" s="21">
        <f t="shared" si="3"/>
        <v>3159905901</v>
      </c>
      <c r="N19" s="21">
        <f t="shared" si="3"/>
        <v>8368186718</v>
      </c>
      <c r="O19" s="21">
        <f t="shared" si="3"/>
        <v>3003227489</v>
      </c>
      <c r="P19" s="21">
        <f t="shared" si="3"/>
        <v>2600670466</v>
      </c>
      <c r="Q19" s="21">
        <f t="shared" si="3"/>
        <v>3348244424</v>
      </c>
      <c r="R19" s="21">
        <f t="shared" si="3"/>
        <v>8952142379</v>
      </c>
      <c r="S19" s="21">
        <f t="shared" si="3"/>
        <v>2656438329</v>
      </c>
      <c r="T19" s="21">
        <f t="shared" si="3"/>
        <v>2545114587</v>
      </c>
      <c r="U19" s="21">
        <f t="shared" si="3"/>
        <v>2406352435</v>
      </c>
      <c r="V19" s="21">
        <f t="shared" si="3"/>
        <v>7607905351</v>
      </c>
      <c r="W19" s="21">
        <f t="shared" si="3"/>
        <v>33998783939</v>
      </c>
      <c r="X19" s="21">
        <f t="shared" si="3"/>
        <v>34657246722</v>
      </c>
      <c r="Y19" s="21">
        <f t="shared" si="3"/>
        <v>-658462783</v>
      </c>
      <c r="Z19" s="4">
        <f>+IF(X19&lt;&gt;0,+(Y19/X19)*100,0)</f>
        <v>-1.8999281399408332</v>
      </c>
      <c r="AA19" s="19">
        <f>SUM(AA20:AA23)</f>
        <v>34657246728</v>
      </c>
    </row>
    <row r="20" spans="1:27" ht="12.75">
      <c r="A20" s="5" t="s">
        <v>46</v>
      </c>
      <c r="B20" s="3"/>
      <c r="C20" s="22">
        <v>19358555871</v>
      </c>
      <c r="D20" s="22">
        <v>397118673</v>
      </c>
      <c r="E20" s="23">
        <v>21396928252</v>
      </c>
      <c r="F20" s="24">
        <v>21681599208</v>
      </c>
      <c r="G20" s="24">
        <v>1944025405</v>
      </c>
      <c r="H20" s="24">
        <v>1997379041</v>
      </c>
      <c r="I20" s="24">
        <v>1907790572</v>
      </c>
      <c r="J20" s="24">
        <v>5849195018</v>
      </c>
      <c r="K20" s="24">
        <v>1841904532</v>
      </c>
      <c r="L20" s="24">
        <v>1721897264</v>
      </c>
      <c r="M20" s="24">
        <v>1722458719</v>
      </c>
      <c r="N20" s="24">
        <v>5286260515</v>
      </c>
      <c r="O20" s="24">
        <v>1845939001</v>
      </c>
      <c r="P20" s="24">
        <v>1598656575</v>
      </c>
      <c r="Q20" s="24">
        <v>1952599106</v>
      </c>
      <c r="R20" s="24">
        <v>5397194682</v>
      </c>
      <c r="S20" s="24">
        <v>1627520991</v>
      </c>
      <c r="T20" s="24">
        <v>1642207475</v>
      </c>
      <c r="U20" s="24">
        <v>1643297354</v>
      </c>
      <c r="V20" s="24">
        <v>4913025820</v>
      </c>
      <c r="W20" s="24">
        <v>21445676035</v>
      </c>
      <c r="X20" s="24">
        <v>21681599237</v>
      </c>
      <c r="Y20" s="24">
        <v>-235923202</v>
      </c>
      <c r="Z20" s="6">
        <v>-1.09</v>
      </c>
      <c r="AA20" s="22">
        <v>21681599208</v>
      </c>
    </row>
    <row r="21" spans="1:27" ht="12.75">
      <c r="A21" s="5" t="s">
        <v>47</v>
      </c>
      <c r="B21" s="3"/>
      <c r="C21" s="22">
        <v>6424614141</v>
      </c>
      <c r="D21" s="22">
        <v>103565929</v>
      </c>
      <c r="E21" s="23">
        <v>6717632864</v>
      </c>
      <c r="F21" s="24">
        <v>6579738321</v>
      </c>
      <c r="G21" s="24">
        <v>780836472</v>
      </c>
      <c r="H21" s="24">
        <v>402747960</v>
      </c>
      <c r="I21" s="24">
        <v>398338276</v>
      </c>
      <c r="J21" s="24">
        <v>1581922708</v>
      </c>
      <c r="K21" s="24">
        <v>386240675</v>
      </c>
      <c r="L21" s="24">
        <v>420357492</v>
      </c>
      <c r="M21" s="24">
        <v>799158510</v>
      </c>
      <c r="N21" s="24">
        <v>1605756677</v>
      </c>
      <c r="O21" s="24">
        <v>686638510</v>
      </c>
      <c r="P21" s="24">
        <v>516935741</v>
      </c>
      <c r="Q21" s="24">
        <v>764712319</v>
      </c>
      <c r="R21" s="24">
        <v>1968286570</v>
      </c>
      <c r="S21" s="24">
        <v>539198068</v>
      </c>
      <c r="T21" s="24">
        <v>459490182</v>
      </c>
      <c r="U21" s="24">
        <v>347543100</v>
      </c>
      <c r="V21" s="24">
        <v>1346231350</v>
      </c>
      <c r="W21" s="24">
        <v>6502197305</v>
      </c>
      <c r="X21" s="24">
        <v>6579738307</v>
      </c>
      <c r="Y21" s="24">
        <v>-77541002</v>
      </c>
      <c r="Z21" s="6">
        <v>-1.18</v>
      </c>
      <c r="AA21" s="22">
        <v>6579738321</v>
      </c>
    </row>
    <row r="22" spans="1:27" ht="12.75">
      <c r="A22" s="5" t="s">
        <v>48</v>
      </c>
      <c r="B22" s="3"/>
      <c r="C22" s="25">
        <v>3257217997</v>
      </c>
      <c r="D22" s="25">
        <v>104908786</v>
      </c>
      <c r="E22" s="26">
        <v>3492995285</v>
      </c>
      <c r="F22" s="27">
        <v>3506673861</v>
      </c>
      <c r="G22" s="27">
        <v>316009224</v>
      </c>
      <c r="H22" s="27">
        <v>246244751</v>
      </c>
      <c r="I22" s="27">
        <v>221486685</v>
      </c>
      <c r="J22" s="27">
        <v>783740660</v>
      </c>
      <c r="K22" s="27">
        <v>213527833</v>
      </c>
      <c r="L22" s="27">
        <v>260144041</v>
      </c>
      <c r="M22" s="27">
        <v>279129189</v>
      </c>
      <c r="N22" s="27">
        <v>752801063</v>
      </c>
      <c r="O22" s="27">
        <v>253096523</v>
      </c>
      <c r="P22" s="27">
        <v>297756700</v>
      </c>
      <c r="Q22" s="27">
        <v>326746208</v>
      </c>
      <c r="R22" s="27">
        <v>877599431</v>
      </c>
      <c r="S22" s="27">
        <v>291178163</v>
      </c>
      <c r="T22" s="27">
        <v>263682824</v>
      </c>
      <c r="U22" s="27">
        <v>230630382</v>
      </c>
      <c r="V22" s="27">
        <v>785491369</v>
      </c>
      <c r="W22" s="27">
        <v>3199632523</v>
      </c>
      <c r="X22" s="27">
        <v>3506673860</v>
      </c>
      <c r="Y22" s="27">
        <v>-307041337</v>
      </c>
      <c r="Z22" s="7">
        <v>-8.76</v>
      </c>
      <c r="AA22" s="25">
        <v>3506673861</v>
      </c>
    </row>
    <row r="23" spans="1:27" ht="12.75">
      <c r="A23" s="5" t="s">
        <v>49</v>
      </c>
      <c r="B23" s="3"/>
      <c r="C23" s="22">
        <v>2543771076</v>
      </c>
      <c r="D23" s="22">
        <v>56509445</v>
      </c>
      <c r="E23" s="23">
        <v>2933420102</v>
      </c>
      <c r="F23" s="24">
        <v>2889235338</v>
      </c>
      <c r="G23" s="24">
        <v>460013801</v>
      </c>
      <c r="H23" s="24">
        <v>198774489</v>
      </c>
      <c r="I23" s="24">
        <v>196902815</v>
      </c>
      <c r="J23" s="24">
        <v>855691105</v>
      </c>
      <c r="K23" s="24">
        <v>178391774</v>
      </c>
      <c r="L23" s="24">
        <v>185817206</v>
      </c>
      <c r="M23" s="24">
        <v>359159483</v>
      </c>
      <c r="N23" s="24">
        <v>723368463</v>
      </c>
      <c r="O23" s="24">
        <v>217553455</v>
      </c>
      <c r="P23" s="24">
        <v>187321450</v>
      </c>
      <c r="Q23" s="24">
        <v>304186791</v>
      </c>
      <c r="R23" s="24">
        <v>709061696</v>
      </c>
      <c r="S23" s="24">
        <v>198541107</v>
      </c>
      <c r="T23" s="24">
        <v>179734106</v>
      </c>
      <c r="U23" s="24">
        <v>184881599</v>
      </c>
      <c r="V23" s="24">
        <v>563156812</v>
      </c>
      <c r="W23" s="24">
        <v>2851278076</v>
      </c>
      <c r="X23" s="24">
        <v>2889235318</v>
      </c>
      <c r="Y23" s="24">
        <v>-37957242</v>
      </c>
      <c r="Z23" s="6">
        <v>-1.31</v>
      </c>
      <c r="AA23" s="22">
        <v>2889235338</v>
      </c>
    </row>
    <row r="24" spans="1:27" ht="12.75">
      <c r="A24" s="2" t="s">
        <v>50</v>
      </c>
      <c r="B24" s="8" t="s">
        <v>51</v>
      </c>
      <c r="C24" s="19">
        <v>295832208</v>
      </c>
      <c r="D24" s="19"/>
      <c r="E24" s="20">
        <v>295067007</v>
      </c>
      <c r="F24" s="21">
        <v>222978680</v>
      </c>
      <c r="G24" s="21">
        <v>22497482</v>
      </c>
      <c r="H24" s="21">
        <v>21659619</v>
      </c>
      <c r="I24" s="21">
        <v>34957571</v>
      </c>
      <c r="J24" s="21">
        <v>79114672</v>
      </c>
      <c r="K24" s="21">
        <v>35455311</v>
      </c>
      <c r="L24" s="21">
        <v>33104301</v>
      </c>
      <c r="M24" s="21">
        <v>5308850</v>
      </c>
      <c r="N24" s="21">
        <v>73868462</v>
      </c>
      <c r="O24" s="21">
        <v>12999456</v>
      </c>
      <c r="P24" s="21">
        <v>29621404</v>
      </c>
      <c r="Q24" s="21">
        <v>7816222</v>
      </c>
      <c r="R24" s="21">
        <v>50437082</v>
      </c>
      <c r="S24" s="21">
        <v>3733403</v>
      </c>
      <c r="T24" s="21">
        <v>4303768</v>
      </c>
      <c r="U24" s="21">
        <v>17557500</v>
      </c>
      <c r="V24" s="21">
        <v>25594671</v>
      </c>
      <c r="W24" s="21">
        <v>229014887</v>
      </c>
      <c r="X24" s="21">
        <v>222978677</v>
      </c>
      <c r="Y24" s="21">
        <v>6036210</v>
      </c>
      <c r="Z24" s="4">
        <v>2.71</v>
      </c>
      <c r="AA24" s="19">
        <v>222978680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60607122436</v>
      </c>
      <c r="D25" s="40">
        <f>+D5+D9+D15+D19+D24</f>
        <v>1128121323</v>
      </c>
      <c r="E25" s="41">
        <f t="shared" si="4"/>
        <v>65118799545</v>
      </c>
      <c r="F25" s="42">
        <f t="shared" si="4"/>
        <v>66006057889</v>
      </c>
      <c r="G25" s="42">
        <f t="shared" si="4"/>
        <v>6798173472</v>
      </c>
      <c r="H25" s="42">
        <f t="shared" si="4"/>
        <v>5571063106</v>
      </c>
      <c r="I25" s="42">
        <f t="shared" si="4"/>
        <v>4585113745</v>
      </c>
      <c r="J25" s="42">
        <f t="shared" si="4"/>
        <v>16954350323</v>
      </c>
      <c r="K25" s="42">
        <f t="shared" si="4"/>
        <v>4677152788</v>
      </c>
      <c r="L25" s="42">
        <f t="shared" si="4"/>
        <v>4521734052</v>
      </c>
      <c r="M25" s="42">
        <f t="shared" si="4"/>
        <v>6929812697</v>
      </c>
      <c r="N25" s="42">
        <f t="shared" si="4"/>
        <v>16128699537</v>
      </c>
      <c r="O25" s="42">
        <f t="shared" si="4"/>
        <v>4976276120</v>
      </c>
      <c r="P25" s="42">
        <f t="shared" si="4"/>
        <v>4734786588</v>
      </c>
      <c r="Q25" s="42">
        <f t="shared" si="4"/>
        <v>6817553572</v>
      </c>
      <c r="R25" s="42">
        <f t="shared" si="4"/>
        <v>16528616280</v>
      </c>
      <c r="S25" s="42">
        <f t="shared" si="4"/>
        <v>4423134816</v>
      </c>
      <c r="T25" s="42">
        <f t="shared" si="4"/>
        <v>4379297566</v>
      </c>
      <c r="U25" s="42">
        <f t="shared" si="4"/>
        <v>4041794150</v>
      </c>
      <c r="V25" s="42">
        <f t="shared" si="4"/>
        <v>12844226532</v>
      </c>
      <c r="W25" s="42">
        <f t="shared" si="4"/>
        <v>62455892672</v>
      </c>
      <c r="X25" s="42">
        <f t="shared" si="4"/>
        <v>66006057853</v>
      </c>
      <c r="Y25" s="42">
        <f t="shared" si="4"/>
        <v>-3550165181</v>
      </c>
      <c r="Z25" s="43">
        <f>+IF(X25&lt;&gt;0,+(Y25/X25)*100,0)</f>
        <v>-5.378544479821019</v>
      </c>
      <c r="AA25" s="40">
        <f>+AA5+AA9+AA15+AA19+AA24</f>
        <v>66006057889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11385718809</v>
      </c>
      <c r="D28" s="19">
        <f>SUM(D29:D31)</f>
        <v>183014720</v>
      </c>
      <c r="E28" s="20">
        <f t="shared" si="5"/>
        <v>13391357358</v>
      </c>
      <c r="F28" s="21">
        <f t="shared" si="5"/>
        <v>13720442164</v>
      </c>
      <c r="G28" s="21">
        <f t="shared" si="5"/>
        <v>771364327</v>
      </c>
      <c r="H28" s="21">
        <f t="shared" si="5"/>
        <v>901947121</v>
      </c>
      <c r="I28" s="21">
        <f t="shared" si="5"/>
        <v>965659929</v>
      </c>
      <c r="J28" s="21">
        <f t="shared" si="5"/>
        <v>2638971377</v>
      </c>
      <c r="K28" s="21">
        <f t="shared" si="5"/>
        <v>975646215</v>
      </c>
      <c r="L28" s="21">
        <f t="shared" si="5"/>
        <v>1152122250</v>
      </c>
      <c r="M28" s="21">
        <f t="shared" si="5"/>
        <v>957328773</v>
      </c>
      <c r="N28" s="21">
        <f t="shared" si="5"/>
        <v>3085097238</v>
      </c>
      <c r="O28" s="21">
        <f t="shared" si="5"/>
        <v>917173952</v>
      </c>
      <c r="P28" s="21">
        <f t="shared" si="5"/>
        <v>924935353</v>
      </c>
      <c r="Q28" s="21">
        <f t="shared" si="5"/>
        <v>953188180</v>
      </c>
      <c r="R28" s="21">
        <f t="shared" si="5"/>
        <v>2795297485</v>
      </c>
      <c r="S28" s="21">
        <f t="shared" si="5"/>
        <v>907013584</v>
      </c>
      <c r="T28" s="21">
        <f t="shared" si="5"/>
        <v>939213163</v>
      </c>
      <c r="U28" s="21">
        <f t="shared" si="5"/>
        <v>1148146427</v>
      </c>
      <c r="V28" s="21">
        <f t="shared" si="5"/>
        <v>2994373174</v>
      </c>
      <c r="W28" s="21">
        <f t="shared" si="5"/>
        <v>11513739274</v>
      </c>
      <c r="X28" s="21">
        <f t="shared" si="5"/>
        <v>13720442607</v>
      </c>
      <c r="Y28" s="21">
        <f t="shared" si="5"/>
        <v>-2206703333</v>
      </c>
      <c r="Z28" s="4">
        <f>+IF(X28&lt;&gt;0,+(Y28/X28)*100,0)</f>
        <v>-16.083324687165465</v>
      </c>
      <c r="AA28" s="19">
        <f>SUM(AA29:AA31)</f>
        <v>13720442164</v>
      </c>
    </row>
    <row r="29" spans="1:27" ht="12.75">
      <c r="A29" s="5" t="s">
        <v>32</v>
      </c>
      <c r="B29" s="3"/>
      <c r="C29" s="22">
        <v>1183712723</v>
      </c>
      <c r="D29" s="22">
        <v>31831825</v>
      </c>
      <c r="E29" s="23">
        <v>1521454469</v>
      </c>
      <c r="F29" s="24">
        <v>1525870143</v>
      </c>
      <c r="G29" s="24">
        <v>106116182</v>
      </c>
      <c r="H29" s="24">
        <v>102386278</v>
      </c>
      <c r="I29" s="24">
        <v>105846324</v>
      </c>
      <c r="J29" s="24">
        <v>314348784</v>
      </c>
      <c r="K29" s="24">
        <v>103106799</v>
      </c>
      <c r="L29" s="24">
        <v>114836413</v>
      </c>
      <c r="M29" s="24">
        <v>107558904</v>
      </c>
      <c r="N29" s="24">
        <v>325502116</v>
      </c>
      <c r="O29" s="24">
        <v>94015501</v>
      </c>
      <c r="P29" s="24">
        <v>96003404</v>
      </c>
      <c r="Q29" s="24">
        <v>98278900</v>
      </c>
      <c r="R29" s="24">
        <v>288297805</v>
      </c>
      <c r="S29" s="24">
        <v>103228445</v>
      </c>
      <c r="T29" s="24">
        <v>113924268</v>
      </c>
      <c r="U29" s="24">
        <v>134714707</v>
      </c>
      <c r="V29" s="24">
        <v>351867420</v>
      </c>
      <c r="W29" s="24">
        <v>1280016125</v>
      </c>
      <c r="X29" s="24">
        <v>1525870294</v>
      </c>
      <c r="Y29" s="24">
        <v>-245854169</v>
      </c>
      <c r="Z29" s="6">
        <v>-16.11</v>
      </c>
      <c r="AA29" s="22">
        <v>1525870143</v>
      </c>
    </row>
    <row r="30" spans="1:27" ht="12.75">
      <c r="A30" s="5" t="s">
        <v>33</v>
      </c>
      <c r="B30" s="3"/>
      <c r="C30" s="25">
        <v>10082665649</v>
      </c>
      <c r="D30" s="25">
        <v>148051260</v>
      </c>
      <c r="E30" s="26">
        <v>11731137445</v>
      </c>
      <c r="F30" s="27">
        <v>12051264677</v>
      </c>
      <c r="G30" s="27">
        <v>657005428</v>
      </c>
      <c r="H30" s="27">
        <v>791000094</v>
      </c>
      <c r="I30" s="27">
        <v>849441918</v>
      </c>
      <c r="J30" s="27">
        <v>2297447440</v>
      </c>
      <c r="K30" s="27">
        <v>860739242</v>
      </c>
      <c r="L30" s="27">
        <v>1020336286</v>
      </c>
      <c r="M30" s="27">
        <v>835997813</v>
      </c>
      <c r="N30" s="27">
        <v>2717073341</v>
      </c>
      <c r="O30" s="27">
        <v>813434739</v>
      </c>
      <c r="P30" s="27">
        <v>819120965</v>
      </c>
      <c r="Q30" s="27">
        <v>845053320</v>
      </c>
      <c r="R30" s="27">
        <v>2477609024</v>
      </c>
      <c r="S30" s="27">
        <v>793939411</v>
      </c>
      <c r="T30" s="27">
        <v>816566410</v>
      </c>
      <c r="U30" s="27">
        <v>1003099111</v>
      </c>
      <c r="V30" s="27">
        <v>2613604932</v>
      </c>
      <c r="W30" s="27">
        <v>10105734737</v>
      </c>
      <c r="X30" s="27">
        <v>12051264938</v>
      </c>
      <c r="Y30" s="27">
        <v>-1945530201</v>
      </c>
      <c r="Z30" s="7">
        <v>-16.14</v>
      </c>
      <c r="AA30" s="25">
        <v>12051264677</v>
      </c>
    </row>
    <row r="31" spans="1:27" ht="12.75">
      <c r="A31" s="5" t="s">
        <v>34</v>
      </c>
      <c r="B31" s="3"/>
      <c r="C31" s="22">
        <v>119340437</v>
      </c>
      <c r="D31" s="22">
        <v>3131635</v>
      </c>
      <c r="E31" s="23">
        <v>138765444</v>
      </c>
      <c r="F31" s="24">
        <v>143307344</v>
      </c>
      <c r="G31" s="24">
        <v>8242717</v>
      </c>
      <c r="H31" s="24">
        <v>8560749</v>
      </c>
      <c r="I31" s="24">
        <v>10371687</v>
      </c>
      <c r="J31" s="24">
        <v>27175153</v>
      </c>
      <c r="K31" s="24">
        <v>11800174</v>
      </c>
      <c r="L31" s="24">
        <v>16949551</v>
      </c>
      <c r="M31" s="24">
        <v>13772056</v>
      </c>
      <c r="N31" s="24">
        <v>42521781</v>
      </c>
      <c r="O31" s="24">
        <v>9723712</v>
      </c>
      <c r="P31" s="24">
        <v>9810984</v>
      </c>
      <c r="Q31" s="24">
        <v>9855960</v>
      </c>
      <c r="R31" s="24">
        <v>29390656</v>
      </c>
      <c r="S31" s="24">
        <v>9845728</v>
      </c>
      <c r="T31" s="24">
        <v>8722485</v>
      </c>
      <c r="U31" s="24">
        <v>10332609</v>
      </c>
      <c r="V31" s="24">
        <v>28900822</v>
      </c>
      <c r="W31" s="24">
        <v>127988412</v>
      </c>
      <c r="X31" s="24">
        <v>143307375</v>
      </c>
      <c r="Y31" s="24">
        <v>-15318963</v>
      </c>
      <c r="Z31" s="6">
        <v>-10.69</v>
      </c>
      <c r="AA31" s="22">
        <v>143307344</v>
      </c>
    </row>
    <row r="32" spans="1:27" ht="12.75">
      <c r="A32" s="2" t="s">
        <v>35</v>
      </c>
      <c r="B32" s="3"/>
      <c r="C32" s="19">
        <f aca="true" t="shared" si="6" ref="C32:Y32">SUM(C33:C37)</f>
        <v>10427785850</v>
      </c>
      <c r="D32" s="19">
        <f>SUM(D33:D37)</f>
        <v>222940603</v>
      </c>
      <c r="E32" s="20">
        <f t="shared" si="6"/>
        <v>11574115205</v>
      </c>
      <c r="F32" s="21">
        <f t="shared" si="6"/>
        <v>12147333233</v>
      </c>
      <c r="G32" s="21">
        <f t="shared" si="6"/>
        <v>598803730</v>
      </c>
      <c r="H32" s="21">
        <f t="shared" si="6"/>
        <v>734567627</v>
      </c>
      <c r="I32" s="21">
        <f t="shared" si="6"/>
        <v>842041177</v>
      </c>
      <c r="J32" s="21">
        <f t="shared" si="6"/>
        <v>2175412534</v>
      </c>
      <c r="K32" s="21">
        <f t="shared" si="6"/>
        <v>885822747</v>
      </c>
      <c r="L32" s="21">
        <f t="shared" si="6"/>
        <v>1114120673</v>
      </c>
      <c r="M32" s="21">
        <f t="shared" si="6"/>
        <v>894724077</v>
      </c>
      <c r="N32" s="21">
        <f t="shared" si="6"/>
        <v>2894667497</v>
      </c>
      <c r="O32" s="21">
        <f t="shared" si="6"/>
        <v>839284404</v>
      </c>
      <c r="P32" s="21">
        <f t="shared" si="6"/>
        <v>857609739</v>
      </c>
      <c r="Q32" s="21">
        <f t="shared" si="6"/>
        <v>951269981</v>
      </c>
      <c r="R32" s="21">
        <f t="shared" si="6"/>
        <v>2648164124</v>
      </c>
      <c r="S32" s="21">
        <f t="shared" si="6"/>
        <v>788472115</v>
      </c>
      <c r="T32" s="21">
        <f t="shared" si="6"/>
        <v>863581169</v>
      </c>
      <c r="U32" s="21">
        <f t="shared" si="6"/>
        <v>1243246801</v>
      </c>
      <c r="V32" s="21">
        <f t="shared" si="6"/>
        <v>2895300085</v>
      </c>
      <c r="W32" s="21">
        <f t="shared" si="6"/>
        <v>10613544240</v>
      </c>
      <c r="X32" s="21">
        <f t="shared" si="6"/>
        <v>12147333261</v>
      </c>
      <c r="Y32" s="21">
        <f t="shared" si="6"/>
        <v>-1533789021</v>
      </c>
      <c r="Z32" s="4">
        <f>+IF(X32&lt;&gt;0,+(Y32/X32)*100,0)</f>
        <v>-12.626549284889995</v>
      </c>
      <c r="AA32" s="19">
        <f>SUM(AA33:AA37)</f>
        <v>12147333233</v>
      </c>
    </row>
    <row r="33" spans="1:27" ht="12.75">
      <c r="A33" s="5" t="s">
        <v>36</v>
      </c>
      <c r="B33" s="3"/>
      <c r="C33" s="22">
        <v>1321763418</v>
      </c>
      <c r="D33" s="22">
        <v>22661442</v>
      </c>
      <c r="E33" s="23">
        <v>1525088467</v>
      </c>
      <c r="F33" s="24">
        <v>1593914844</v>
      </c>
      <c r="G33" s="24">
        <v>84014744</v>
      </c>
      <c r="H33" s="24">
        <v>95898800</v>
      </c>
      <c r="I33" s="24">
        <v>109370417</v>
      </c>
      <c r="J33" s="24">
        <v>289283961</v>
      </c>
      <c r="K33" s="24">
        <v>110600822</v>
      </c>
      <c r="L33" s="24">
        <v>157418314</v>
      </c>
      <c r="M33" s="24">
        <v>117965228</v>
      </c>
      <c r="N33" s="24">
        <v>385984364</v>
      </c>
      <c r="O33" s="24">
        <v>112306525</v>
      </c>
      <c r="P33" s="24">
        <v>115295288</v>
      </c>
      <c r="Q33" s="24">
        <v>125346801</v>
      </c>
      <c r="R33" s="24">
        <v>352948614</v>
      </c>
      <c r="S33" s="24">
        <v>106529443</v>
      </c>
      <c r="T33" s="24">
        <v>133289867</v>
      </c>
      <c r="U33" s="24">
        <v>185223640</v>
      </c>
      <c r="V33" s="24">
        <v>425042950</v>
      </c>
      <c r="W33" s="24">
        <v>1453259889</v>
      </c>
      <c r="X33" s="24">
        <v>1593914885</v>
      </c>
      <c r="Y33" s="24">
        <v>-140654996</v>
      </c>
      <c r="Z33" s="6">
        <v>-8.82</v>
      </c>
      <c r="AA33" s="22">
        <v>1593914844</v>
      </c>
    </row>
    <row r="34" spans="1:27" ht="12.75">
      <c r="A34" s="5" t="s">
        <v>37</v>
      </c>
      <c r="B34" s="3"/>
      <c r="C34" s="22">
        <v>1730377799</v>
      </c>
      <c r="D34" s="22">
        <v>26585249</v>
      </c>
      <c r="E34" s="23">
        <v>1777029994</v>
      </c>
      <c r="F34" s="24">
        <v>1763826487</v>
      </c>
      <c r="G34" s="24">
        <v>98207848</v>
      </c>
      <c r="H34" s="24">
        <v>118988498</v>
      </c>
      <c r="I34" s="24">
        <v>135689090</v>
      </c>
      <c r="J34" s="24">
        <v>352885436</v>
      </c>
      <c r="K34" s="24">
        <v>146538399</v>
      </c>
      <c r="L34" s="24">
        <v>192521809</v>
      </c>
      <c r="M34" s="24">
        <v>158514684</v>
      </c>
      <c r="N34" s="24">
        <v>497574892</v>
      </c>
      <c r="O34" s="24">
        <v>158492477</v>
      </c>
      <c r="P34" s="24">
        <v>145660570</v>
      </c>
      <c r="Q34" s="24">
        <v>165342896</v>
      </c>
      <c r="R34" s="24">
        <v>469495943</v>
      </c>
      <c r="S34" s="24">
        <v>129726060</v>
      </c>
      <c r="T34" s="24">
        <v>127091871</v>
      </c>
      <c r="U34" s="24">
        <v>189364633</v>
      </c>
      <c r="V34" s="24">
        <v>446182564</v>
      </c>
      <c r="W34" s="24">
        <v>1766138835</v>
      </c>
      <c r="X34" s="24">
        <v>1763826098</v>
      </c>
      <c r="Y34" s="24">
        <v>2312737</v>
      </c>
      <c r="Z34" s="6">
        <v>0.13</v>
      </c>
      <c r="AA34" s="22">
        <v>1763826487</v>
      </c>
    </row>
    <row r="35" spans="1:27" ht="12.75">
      <c r="A35" s="5" t="s">
        <v>38</v>
      </c>
      <c r="B35" s="3"/>
      <c r="C35" s="22">
        <v>4340393355</v>
      </c>
      <c r="D35" s="22">
        <v>159416163</v>
      </c>
      <c r="E35" s="23">
        <v>4484543842</v>
      </c>
      <c r="F35" s="24">
        <v>4723506602</v>
      </c>
      <c r="G35" s="24">
        <v>246571307</v>
      </c>
      <c r="H35" s="24">
        <v>294219970</v>
      </c>
      <c r="I35" s="24">
        <v>331836126</v>
      </c>
      <c r="J35" s="24">
        <v>872627403</v>
      </c>
      <c r="K35" s="24">
        <v>338788924</v>
      </c>
      <c r="L35" s="24">
        <v>433073626</v>
      </c>
      <c r="M35" s="24">
        <v>360417547</v>
      </c>
      <c r="N35" s="24">
        <v>1132280097</v>
      </c>
      <c r="O35" s="24">
        <v>348601983</v>
      </c>
      <c r="P35" s="24">
        <v>364151234</v>
      </c>
      <c r="Q35" s="24">
        <v>392087407</v>
      </c>
      <c r="R35" s="24">
        <v>1104840624</v>
      </c>
      <c r="S35" s="24">
        <v>340883233</v>
      </c>
      <c r="T35" s="24">
        <v>363583579</v>
      </c>
      <c r="U35" s="24">
        <v>449157482</v>
      </c>
      <c r="V35" s="24">
        <v>1153624294</v>
      </c>
      <c r="W35" s="24">
        <v>4263372418</v>
      </c>
      <c r="X35" s="24">
        <v>4723506745</v>
      </c>
      <c r="Y35" s="24">
        <v>-460134327</v>
      </c>
      <c r="Z35" s="6">
        <v>-9.74</v>
      </c>
      <c r="AA35" s="22">
        <v>4723506602</v>
      </c>
    </row>
    <row r="36" spans="1:27" ht="12.75">
      <c r="A36" s="5" t="s">
        <v>39</v>
      </c>
      <c r="B36" s="3"/>
      <c r="C36" s="22">
        <v>1763786796</v>
      </c>
      <c r="D36" s="22">
        <v>14117166</v>
      </c>
      <c r="E36" s="23">
        <v>2358650260</v>
      </c>
      <c r="F36" s="24">
        <v>2696786137</v>
      </c>
      <c r="G36" s="24">
        <v>88625572</v>
      </c>
      <c r="H36" s="24">
        <v>134224598</v>
      </c>
      <c r="I36" s="24">
        <v>159921249</v>
      </c>
      <c r="J36" s="24">
        <v>382771419</v>
      </c>
      <c r="K36" s="24">
        <v>162987105</v>
      </c>
      <c r="L36" s="24">
        <v>183090064</v>
      </c>
      <c r="M36" s="24">
        <v>137948878</v>
      </c>
      <c r="N36" s="24">
        <v>484026047</v>
      </c>
      <c r="O36" s="24">
        <v>106159276</v>
      </c>
      <c r="P36" s="24">
        <v>128696000</v>
      </c>
      <c r="Q36" s="24">
        <v>151425152</v>
      </c>
      <c r="R36" s="24">
        <v>386280428</v>
      </c>
      <c r="S36" s="24">
        <v>98740854</v>
      </c>
      <c r="T36" s="24">
        <v>148532439</v>
      </c>
      <c r="U36" s="24">
        <v>270754955</v>
      </c>
      <c r="V36" s="24">
        <v>518028248</v>
      </c>
      <c r="W36" s="24">
        <v>1771106142</v>
      </c>
      <c r="X36" s="24">
        <v>2696786185</v>
      </c>
      <c r="Y36" s="24">
        <v>-925680043</v>
      </c>
      <c r="Z36" s="6">
        <v>-34.33</v>
      </c>
      <c r="AA36" s="22">
        <v>2696786137</v>
      </c>
    </row>
    <row r="37" spans="1:27" ht="12.75">
      <c r="A37" s="5" t="s">
        <v>40</v>
      </c>
      <c r="B37" s="3"/>
      <c r="C37" s="25">
        <v>1271464482</v>
      </c>
      <c r="D37" s="25">
        <v>160583</v>
      </c>
      <c r="E37" s="26">
        <v>1428802642</v>
      </c>
      <c r="F37" s="27">
        <v>1369299163</v>
      </c>
      <c r="G37" s="27">
        <v>81384259</v>
      </c>
      <c r="H37" s="27">
        <v>91235761</v>
      </c>
      <c r="I37" s="27">
        <v>105224295</v>
      </c>
      <c r="J37" s="27">
        <v>277844315</v>
      </c>
      <c r="K37" s="27">
        <v>126907497</v>
      </c>
      <c r="L37" s="27">
        <v>148016860</v>
      </c>
      <c r="M37" s="27">
        <v>119877740</v>
      </c>
      <c r="N37" s="27">
        <v>394802097</v>
      </c>
      <c r="O37" s="27">
        <v>113724143</v>
      </c>
      <c r="P37" s="27">
        <v>103806647</v>
      </c>
      <c r="Q37" s="27">
        <v>117067725</v>
      </c>
      <c r="R37" s="27">
        <v>334598515</v>
      </c>
      <c r="S37" s="27">
        <v>112592525</v>
      </c>
      <c r="T37" s="27">
        <v>91083413</v>
      </c>
      <c r="U37" s="27">
        <v>148746091</v>
      </c>
      <c r="V37" s="27">
        <v>352422029</v>
      </c>
      <c r="W37" s="27">
        <v>1359666956</v>
      </c>
      <c r="X37" s="27">
        <v>1369299348</v>
      </c>
      <c r="Y37" s="27">
        <v>-9632392</v>
      </c>
      <c r="Z37" s="7">
        <v>-0.7</v>
      </c>
      <c r="AA37" s="25">
        <v>1369299163</v>
      </c>
    </row>
    <row r="38" spans="1:27" ht="12.75">
      <c r="A38" s="2" t="s">
        <v>41</v>
      </c>
      <c r="B38" s="8"/>
      <c r="C38" s="19">
        <f aca="true" t="shared" si="7" ref="C38:Y38">SUM(C39:C41)</f>
        <v>6578895497</v>
      </c>
      <c r="D38" s="19">
        <f>SUM(D39:D41)</f>
        <v>106064094</v>
      </c>
      <c r="E38" s="20">
        <f t="shared" si="7"/>
        <v>8225911500</v>
      </c>
      <c r="F38" s="21">
        <f t="shared" si="7"/>
        <v>7950333874</v>
      </c>
      <c r="G38" s="21">
        <f t="shared" si="7"/>
        <v>321042753</v>
      </c>
      <c r="H38" s="21">
        <f t="shared" si="7"/>
        <v>504144083</v>
      </c>
      <c r="I38" s="21">
        <f t="shared" si="7"/>
        <v>638849416</v>
      </c>
      <c r="J38" s="21">
        <f t="shared" si="7"/>
        <v>1464036252</v>
      </c>
      <c r="K38" s="21">
        <f t="shared" si="7"/>
        <v>606338270</v>
      </c>
      <c r="L38" s="21">
        <f t="shared" si="7"/>
        <v>665552886</v>
      </c>
      <c r="M38" s="21">
        <f t="shared" si="7"/>
        <v>702765582</v>
      </c>
      <c r="N38" s="21">
        <f t="shared" si="7"/>
        <v>1974656738</v>
      </c>
      <c r="O38" s="21">
        <f t="shared" si="7"/>
        <v>520920751</v>
      </c>
      <c r="P38" s="21">
        <f t="shared" si="7"/>
        <v>677056682</v>
      </c>
      <c r="Q38" s="21">
        <f t="shared" si="7"/>
        <v>690117404</v>
      </c>
      <c r="R38" s="21">
        <f t="shared" si="7"/>
        <v>1888094837</v>
      </c>
      <c r="S38" s="21">
        <f t="shared" si="7"/>
        <v>512949573</v>
      </c>
      <c r="T38" s="21">
        <f t="shared" si="7"/>
        <v>503708135</v>
      </c>
      <c r="U38" s="21">
        <f t="shared" si="7"/>
        <v>737811582</v>
      </c>
      <c r="V38" s="21">
        <f t="shared" si="7"/>
        <v>1754469290</v>
      </c>
      <c r="W38" s="21">
        <f t="shared" si="7"/>
        <v>7081257117</v>
      </c>
      <c r="X38" s="21">
        <f t="shared" si="7"/>
        <v>7950333814</v>
      </c>
      <c r="Y38" s="21">
        <f t="shared" si="7"/>
        <v>-869076697</v>
      </c>
      <c r="Z38" s="4">
        <f>+IF(X38&lt;&gt;0,+(Y38/X38)*100,0)</f>
        <v>-10.931323354871147</v>
      </c>
      <c r="AA38" s="19">
        <f>SUM(AA39:AA41)</f>
        <v>7950333874</v>
      </c>
    </row>
    <row r="39" spans="1:27" ht="12.75">
      <c r="A39" s="5" t="s">
        <v>42</v>
      </c>
      <c r="B39" s="3"/>
      <c r="C39" s="22">
        <v>1484417013</v>
      </c>
      <c r="D39" s="22">
        <v>15225587</v>
      </c>
      <c r="E39" s="23">
        <v>2118972718</v>
      </c>
      <c r="F39" s="24">
        <v>1981684948</v>
      </c>
      <c r="G39" s="24">
        <v>107886329</v>
      </c>
      <c r="H39" s="24">
        <v>132866733</v>
      </c>
      <c r="I39" s="24">
        <v>171892359</v>
      </c>
      <c r="J39" s="24">
        <v>412645421</v>
      </c>
      <c r="K39" s="24">
        <v>137348011</v>
      </c>
      <c r="L39" s="24">
        <v>160500105</v>
      </c>
      <c r="M39" s="24">
        <v>140667268</v>
      </c>
      <c r="N39" s="24">
        <v>438515384</v>
      </c>
      <c r="O39" s="24">
        <v>137962411</v>
      </c>
      <c r="P39" s="24">
        <v>151520925</v>
      </c>
      <c r="Q39" s="24">
        <v>171841389</v>
      </c>
      <c r="R39" s="24">
        <v>461324725</v>
      </c>
      <c r="S39" s="24">
        <v>138276328</v>
      </c>
      <c r="T39" s="24">
        <v>141312379</v>
      </c>
      <c r="U39" s="24">
        <v>204568054</v>
      </c>
      <c r="V39" s="24">
        <v>484156761</v>
      </c>
      <c r="W39" s="24">
        <v>1796642291</v>
      </c>
      <c r="X39" s="24">
        <v>1981684917</v>
      </c>
      <c r="Y39" s="24">
        <v>-185042626</v>
      </c>
      <c r="Z39" s="6">
        <v>-9.34</v>
      </c>
      <c r="AA39" s="22">
        <v>1981684948</v>
      </c>
    </row>
    <row r="40" spans="1:27" ht="12.75">
      <c r="A40" s="5" t="s">
        <v>43</v>
      </c>
      <c r="B40" s="3"/>
      <c r="C40" s="22">
        <v>4890215993</v>
      </c>
      <c r="D40" s="22">
        <v>89849010</v>
      </c>
      <c r="E40" s="23">
        <v>5855029696</v>
      </c>
      <c r="F40" s="24">
        <v>5708814943</v>
      </c>
      <c r="G40" s="24">
        <v>202227443</v>
      </c>
      <c r="H40" s="24">
        <v>355896371</v>
      </c>
      <c r="I40" s="24">
        <v>450745502</v>
      </c>
      <c r="J40" s="24">
        <v>1008869316</v>
      </c>
      <c r="K40" s="24">
        <v>452493019</v>
      </c>
      <c r="L40" s="24">
        <v>482188759</v>
      </c>
      <c r="M40" s="24">
        <v>542924600</v>
      </c>
      <c r="N40" s="24">
        <v>1477606378</v>
      </c>
      <c r="O40" s="24">
        <v>364911645</v>
      </c>
      <c r="P40" s="24">
        <v>507133178</v>
      </c>
      <c r="Q40" s="24">
        <v>496200542</v>
      </c>
      <c r="R40" s="24">
        <v>1368245365</v>
      </c>
      <c r="S40" s="24">
        <v>360220093</v>
      </c>
      <c r="T40" s="24">
        <v>346890334</v>
      </c>
      <c r="U40" s="24">
        <v>510599929</v>
      </c>
      <c r="V40" s="24">
        <v>1217710356</v>
      </c>
      <c r="W40" s="24">
        <v>5072431415</v>
      </c>
      <c r="X40" s="24">
        <v>5708814882</v>
      </c>
      <c r="Y40" s="24">
        <v>-636383467</v>
      </c>
      <c r="Z40" s="6">
        <v>-11.15</v>
      </c>
      <c r="AA40" s="22">
        <v>5708814943</v>
      </c>
    </row>
    <row r="41" spans="1:27" ht="12.75">
      <c r="A41" s="5" t="s">
        <v>44</v>
      </c>
      <c r="B41" s="3"/>
      <c r="C41" s="22">
        <v>204262491</v>
      </c>
      <c r="D41" s="22">
        <v>989497</v>
      </c>
      <c r="E41" s="23">
        <v>251909086</v>
      </c>
      <c r="F41" s="24">
        <v>259833983</v>
      </c>
      <c r="G41" s="24">
        <v>10928981</v>
      </c>
      <c r="H41" s="24">
        <v>15380979</v>
      </c>
      <c r="I41" s="24">
        <v>16211555</v>
      </c>
      <c r="J41" s="24">
        <v>42521515</v>
      </c>
      <c r="K41" s="24">
        <v>16497240</v>
      </c>
      <c r="L41" s="24">
        <v>22864022</v>
      </c>
      <c r="M41" s="24">
        <v>19173714</v>
      </c>
      <c r="N41" s="24">
        <v>58534976</v>
      </c>
      <c r="O41" s="24">
        <v>18046695</v>
      </c>
      <c r="P41" s="24">
        <v>18402579</v>
      </c>
      <c r="Q41" s="24">
        <v>22075473</v>
      </c>
      <c r="R41" s="24">
        <v>58524747</v>
      </c>
      <c r="S41" s="24">
        <v>14453152</v>
      </c>
      <c r="T41" s="24">
        <v>15505422</v>
      </c>
      <c r="U41" s="24">
        <v>22643599</v>
      </c>
      <c r="V41" s="24">
        <v>52602173</v>
      </c>
      <c r="W41" s="24">
        <v>212183411</v>
      </c>
      <c r="X41" s="24">
        <v>259834015</v>
      </c>
      <c r="Y41" s="24">
        <v>-47650604</v>
      </c>
      <c r="Z41" s="6">
        <v>-18.34</v>
      </c>
      <c r="AA41" s="22">
        <v>259833983</v>
      </c>
    </row>
    <row r="42" spans="1:27" ht="12.75">
      <c r="A42" s="2" t="s">
        <v>45</v>
      </c>
      <c r="B42" s="8"/>
      <c r="C42" s="19">
        <f aca="true" t="shared" si="8" ref="C42:Y42">SUM(C43:C46)</f>
        <v>23983425243</v>
      </c>
      <c r="D42" s="19">
        <f>SUM(D43:D46)</f>
        <v>482379239</v>
      </c>
      <c r="E42" s="20">
        <f t="shared" si="8"/>
        <v>29225265286</v>
      </c>
      <c r="F42" s="21">
        <f t="shared" si="8"/>
        <v>28896903338</v>
      </c>
      <c r="G42" s="21">
        <f t="shared" si="8"/>
        <v>840437965</v>
      </c>
      <c r="H42" s="21">
        <f t="shared" si="8"/>
        <v>2750541952</v>
      </c>
      <c r="I42" s="21">
        <f t="shared" si="8"/>
        <v>2788336699</v>
      </c>
      <c r="J42" s="21">
        <f t="shared" si="8"/>
        <v>6379316616</v>
      </c>
      <c r="K42" s="21">
        <f t="shared" si="8"/>
        <v>2160625092</v>
      </c>
      <c r="L42" s="21">
        <f t="shared" si="8"/>
        <v>2321191048</v>
      </c>
      <c r="M42" s="21">
        <f t="shared" si="8"/>
        <v>2215690901</v>
      </c>
      <c r="N42" s="21">
        <f t="shared" si="8"/>
        <v>6697507041</v>
      </c>
      <c r="O42" s="21">
        <f t="shared" si="8"/>
        <v>1975203102</v>
      </c>
      <c r="P42" s="21">
        <f t="shared" si="8"/>
        <v>2173015915</v>
      </c>
      <c r="Q42" s="21">
        <f t="shared" si="8"/>
        <v>2126053467</v>
      </c>
      <c r="R42" s="21">
        <f t="shared" si="8"/>
        <v>6274272484</v>
      </c>
      <c r="S42" s="21">
        <f t="shared" si="8"/>
        <v>2034563972</v>
      </c>
      <c r="T42" s="21">
        <f t="shared" si="8"/>
        <v>2034382099</v>
      </c>
      <c r="U42" s="21">
        <f t="shared" si="8"/>
        <v>3619713126</v>
      </c>
      <c r="V42" s="21">
        <f t="shared" si="8"/>
        <v>7688659197</v>
      </c>
      <c r="W42" s="21">
        <f t="shared" si="8"/>
        <v>27039755338</v>
      </c>
      <c r="X42" s="21">
        <f t="shared" si="8"/>
        <v>28896903724</v>
      </c>
      <c r="Y42" s="21">
        <f t="shared" si="8"/>
        <v>-1857148386</v>
      </c>
      <c r="Z42" s="4">
        <f>+IF(X42&lt;&gt;0,+(Y42/X42)*100,0)</f>
        <v>-6.426807535291632</v>
      </c>
      <c r="AA42" s="19">
        <f>SUM(AA43:AA46)</f>
        <v>28896903338</v>
      </c>
    </row>
    <row r="43" spans="1:27" ht="12.75">
      <c r="A43" s="5" t="s">
        <v>46</v>
      </c>
      <c r="B43" s="3"/>
      <c r="C43" s="22">
        <v>14915041584</v>
      </c>
      <c r="D43" s="22">
        <v>342337581</v>
      </c>
      <c r="E43" s="23">
        <v>17612252743</v>
      </c>
      <c r="F43" s="24">
        <v>17438896751</v>
      </c>
      <c r="G43" s="24">
        <v>304222481</v>
      </c>
      <c r="H43" s="24">
        <v>2052388768</v>
      </c>
      <c r="I43" s="24">
        <v>1934078503</v>
      </c>
      <c r="J43" s="24">
        <v>4290689752</v>
      </c>
      <c r="K43" s="24">
        <v>1296083742</v>
      </c>
      <c r="L43" s="24">
        <v>1348152119</v>
      </c>
      <c r="M43" s="24">
        <v>1281989705</v>
      </c>
      <c r="N43" s="24">
        <v>3926225566</v>
      </c>
      <c r="O43" s="24">
        <v>1206806395</v>
      </c>
      <c r="P43" s="24">
        <v>1306376155</v>
      </c>
      <c r="Q43" s="24">
        <v>1217259520</v>
      </c>
      <c r="R43" s="24">
        <v>3730442070</v>
      </c>
      <c r="S43" s="24">
        <v>1219314961</v>
      </c>
      <c r="T43" s="24">
        <v>1027704015</v>
      </c>
      <c r="U43" s="24">
        <v>2409206537</v>
      </c>
      <c r="V43" s="24">
        <v>4656225513</v>
      </c>
      <c r="W43" s="24">
        <v>16603582901</v>
      </c>
      <c r="X43" s="24">
        <v>17438896894</v>
      </c>
      <c r="Y43" s="24">
        <v>-835313993</v>
      </c>
      <c r="Z43" s="6">
        <v>-4.79</v>
      </c>
      <c r="AA43" s="22">
        <v>17438896751</v>
      </c>
    </row>
    <row r="44" spans="1:27" ht="12.75">
      <c r="A44" s="5" t="s">
        <v>47</v>
      </c>
      <c r="B44" s="3"/>
      <c r="C44" s="22">
        <v>3879935225</v>
      </c>
      <c r="D44" s="22">
        <v>55566489</v>
      </c>
      <c r="E44" s="23">
        <v>5157430636</v>
      </c>
      <c r="F44" s="24">
        <v>4729166760</v>
      </c>
      <c r="G44" s="24">
        <v>289433417</v>
      </c>
      <c r="H44" s="24">
        <v>305085470</v>
      </c>
      <c r="I44" s="24">
        <v>373593818</v>
      </c>
      <c r="J44" s="24">
        <v>968112705</v>
      </c>
      <c r="K44" s="24">
        <v>374276910</v>
      </c>
      <c r="L44" s="24">
        <v>411770924</v>
      </c>
      <c r="M44" s="24">
        <v>421634701</v>
      </c>
      <c r="N44" s="24">
        <v>1207682535</v>
      </c>
      <c r="O44" s="24">
        <v>212588099</v>
      </c>
      <c r="P44" s="24">
        <v>364314167</v>
      </c>
      <c r="Q44" s="24">
        <v>383594677</v>
      </c>
      <c r="R44" s="24">
        <v>960496943</v>
      </c>
      <c r="S44" s="24">
        <v>315402552</v>
      </c>
      <c r="T44" s="24">
        <v>420390939</v>
      </c>
      <c r="U44" s="24">
        <v>511884892</v>
      </c>
      <c r="V44" s="24">
        <v>1247678383</v>
      </c>
      <c r="W44" s="24">
        <v>4383970566</v>
      </c>
      <c r="X44" s="24">
        <v>4729166895</v>
      </c>
      <c r="Y44" s="24">
        <v>-345196329</v>
      </c>
      <c r="Z44" s="6">
        <v>-7.3</v>
      </c>
      <c r="AA44" s="22">
        <v>4729166760</v>
      </c>
    </row>
    <row r="45" spans="1:27" ht="12.75">
      <c r="A45" s="5" t="s">
        <v>48</v>
      </c>
      <c r="B45" s="3"/>
      <c r="C45" s="25">
        <v>2458895277</v>
      </c>
      <c r="D45" s="25">
        <v>53634739</v>
      </c>
      <c r="E45" s="26">
        <v>3233618965</v>
      </c>
      <c r="F45" s="27">
        <v>3453818838</v>
      </c>
      <c r="G45" s="27">
        <v>126225378</v>
      </c>
      <c r="H45" s="27">
        <v>187284737</v>
      </c>
      <c r="I45" s="27">
        <v>248968545</v>
      </c>
      <c r="J45" s="27">
        <v>562478660</v>
      </c>
      <c r="K45" s="27">
        <v>252626767</v>
      </c>
      <c r="L45" s="27">
        <v>266532394</v>
      </c>
      <c r="M45" s="27">
        <v>270555788</v>
      </c>
      <c r="N45" s="27">
        <v>789714949</v>
      </c>
      <c r="O45" s="27">
        <v>299174769</v>
      </c>
      <c r="P45" s="27">
        <v>253391255</v>
      </c>
      <c r="Q45" s="27">
        <v>259308171</v>
      </c>
      <c r="R45" s="27">
        <v>811874195</v>
      </c>
      <c r="S45" s="27">
        <v>240972113</v>
      </c>
      <c r="T45" s="27">
        <v>285577326</v>
      </c>
      <c r="U45" s="27">
        <v>406794050</v>
      </c>
      <c r="V45" s="27">
        <v>933343489</v>
      </c>
      <c r="W45" s="27">
        <v>3097411293</v>
      </c>
      <c r="X45" s="27">
        <v>3453818829</v>
      </c>
      <c r="Y45" s="27">
        <v>-356407536</v>
      </c>
      <c r="Z45" s="7">
        <v>-10.32</v>
      </c>
      <c r="AA45" s="25">
        <v>3453818838</v>
      </c>
    </row>
    <row r="46" spans="1:27" ht="12.75">
      <c r="A46" s="5" t="s">
        <v>49</v>
      </c>
      <c r="B46" s="3"/>
      <c r="C46" s="22">
        <v>2729553157</v>
      </c>
      <c r="D46" s="22">
        <v>30840430</v>
      </c>
      <c r="E46" s="23">
        <v>3221962942</v>
      </c>
      <c r="F46" s="24">
        <v>3275020989</v>
      </c>
      <c r="G46" s="24">
        <v>120556689</v>
      </c>
      <c r="H46" s="24">
        <v>205782977</v>
      </c>
      <c r="I46" s="24">
        <v>231695833</v>
      </c>
      <c r="J46" s="24">
        <v>558035499</v>
      </c>
      <c r="K46" s="24">
        <v>237637673</v>
      </c>
      <c r="L46" s="24">
        <v>294735611</v>
      </c>
      <c r="M46" s="24">
        <v>241510707</v>
      </c>
      <c r="N46" s="24">
        <v>773883991</v>
      </c>
      <c r="O46" s="24">
        <v>256633839</v>
      </c>
      <c r="P46" s="24">
        <v>248934338</v>
      </c>
      <c r="Q46" s="24">
        <v>265891099</v>
      </c>
      <c r="R46" s="24">
        <v>771459276</v>
      </c>
      <c r="S46" s="24">
        <v>258874346</v>
      </c>
      <c r="T46" s="24">
        <v>300709819</v>
      </c>
      <c r="U46" s="24">
        <v>291827647</v>
      </c>
      <c r="V46" s="24">
        <v>851411812</v>
      </c>
      <c r="W46" s="24">
        <v>2954790578</v>
      </c>
      <c r="X46" s="24">
        <v>3275021106</v>
      </c>
      <c r="Y46" s="24">
        <v>-320230528</v>
      </c>
      <c r="Z46" s="6">
        <v>-9.78</v>
      </c>
      <c r="AA46" s="22">
        <v>3275020989</v>
      </c>
    </row>
    <row r="47" spans="1:27" ht="12.75">
      <c r="A47" s="2" t="s">
        <v>50</v>
      </c>
      <c r="B47" s="8" t="s">
        <v>51</v>
      </c>
      <c r="C47" s="19">
        <v>422679366</v>
      </c>
      <c r="D47" s="19">
        <v>1157332</v>
      </c>
      <c r="E47" s="20">
        <v>534348042</v>
      </c>
      <c r="F47" s="21">
        <v>333195222</v>
      </c>
      <c r="G47" s="21">
        <v>32803912</v>
      </c>
      <c r="H47" s="21">
        <v>36521094</v>
      </c>
      <c r="I47" s="21">
        <v>40883995</v>
      </c>
      <c r="J47" s="21">
        <v>110209001</v>
      </c>
      <c r="K47" s="21">
        <v>44926342</v>
      </c>
      <c r="L47" s="21">
        <v>42905261</v>
      </c>
      <c r="M47" s="21">
        <v>40758818</v>
      </c>
      <c r="N47" s="21">
        <v>128590421</v>
      </c>
      <c r="O47" s="21">
        <v>32655545</v>
      </c>
      <c r="P47" s="21">
        <v>30482672</v>
      </c>
      <c r="Q47" s="21">
        <v>38215376</v>
      </c>
      <c r="R47" s="21">
        <v>101353593</v>
      </c>
      <c r="S47" s="21">
        <v>26052111</v>
      </c>
      <c r="T47" s="21">
        <v>22498580</v>
      </c>
      <c r="U47" s="21">
        <v>25088667</v>
      </c>
      <c r="V47" s="21">
        <v>73639358</v>
      </c>
      <c r="W47" s="21">
        <v>413792373</v>
      </c>
      <c r="X47" s="21">
        <v>333195271</v>
      </c>
      <c r="Y47" s="21">
        <v>80597102</v>
      </c>
      <c r="Z47" s="4">
        <v>24.19</v>
      </c>
      <c r="AA47" s="19">
        <v>333195222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52798504765</v>
      </c>
      <c r="D48" s="40">
        <f>+D28+D32+D38+D42+D47</f>
        <v>995555988</v>
      </c>
      <c r="E48" s="41">
        <f t="shared" si="9"/>
        <v>62950997391</v>
      </c>
      <c r="F48" s="42">
        <f t="shared" si="9"/>
        <v>63048207831</v>
      </c>
      <c r="G48" s="42">
        <f t="shared" si="9"/>
        <v>2564452687</v>
      </c>
      <c r="H48" s="42">
        <f t="shared" si="9"/>
        <v>4927721877</v>
      </c>
      <c r="I48" s="42">
        <f t="shared" si="9"/>
        <v>5275771216</v>
      </c>
      <c r="J48" s="42">
        <f t="shared" si="9"/>
        <v>12767945780</v>
      </c>
      <c r="K48" s="42">
        <f t="shared" si="9"/>
        <v>4673358666</v>
      </c>
      <c r="L48" s="42">
        <f t="shared" si="9"/>
        <v>5295892118</v>
      </c>
      <c r="M48" s="42">
        <f t="shared" si="9"/>
        <v>4811268151</v>
      </c>
      <c r="N48" s="42">
        <f t="shared" si="9"/>
        <v>14780518935</v>
      </c>
      <c r="O48" s="42">
        <f t="shared" si="9"/>
        <v>4285237754</v>
      </c>
      <c r="P48" s="42">
        <f t="shared" si="9"/>
        <v>4663100361</v>
      </c>
      <c r="Q48" s="42">
        <f t="shared" si="9"/>
        <v>4758844408</v>
      </c>
      <c r="R48" s="42">
        <f t="shared" si="9"/>
        <v>13707182523</v>
      </c>
      <c r="S48" s="42">
        <f t="shared" si="9"/>
        <v>4269051355</v>
      </c>
      <c r="T48" s="42">
        <f t="shared" si="9"/>
        <v>4363383146</v>
      </c>
      <c r="U48" s="42">
        <f t="shared" si="9"/>
        <v>6774006603</v>
      </c>
      <c r="V48" s="42">
        <f t="shared" si="9"/>
        <v>15406441104</v>
      </c>
      <c r="W48" s="42">
        <f t="shared" si="9"/>
        <v>56662088342</v>
      </c>
      <c r="X48" s="42">
        <f t="shared" si="9"/>
        <v>63048208677</v>
      </c>
      <c r="Y48" s="42">
        <f t="shared" si="9"/>
        <v>-6386120335</v>
      </c>
      <c r="Z48" s="43">
        <f>+IF(X48&lt;&gt;0,+(Y48/X48)*100,0)</f>
        <v>-10.12894810020139</v>
      </c>
      <c r="AA48" s="40">
        <f>+AA28+AA32+AA38+AA42+AA47</f>
        <v>63048207831</v>
      </c>
    </row>
    <row r="49" spans="1:27" ht="12.75">
      <c r="A49" s="14" t="s">
        <v>87</v>
      </c>
      <c r="B49" s="15"/>
      <c r="C49" s="44">
        <f aca="true" t="shared" si="10" ref="C49:Y49">+C25-C48</f>
        <v>7808617671</v>
      </c>
      <c r="D49" s="44">
        <f>+D25-D48</f>
        <v>132565335</v>
      </c>
      <c r="E49" s="45">
        <f t="shared" si="10"/>
        <v>2167802154</v>
      </c>
      <c r="F49" s="46">
        <f t="shared" si="10"/>
        <v>2957850058</v>
      </c>
      <c r="G49" s="46">
        <f t="shared" si="10"/>
        <v>4233720785</v>
      </c>
      <c r="H49" s="46">
        <f t="shared" si="10"/>
        <v>643341229</v>
      </c>
      <c r="I49" s="46">
        <f t="shared" si="10"/>
        <v>-690657471</v>
      </c>
      <c r="J49" s="46">
        <f t="shared" si="10"/>
        <v>4186404543</v>
      </c>
      <c r="K49" s="46">
        <f t="shared" si="10"/>
        <v>3794122</v>
      </c>
      <c r="L49" s="46">
        <f t="shared" si="10"/>
        <v>-774158066</v>
      </c>
      <c r="M49" s="46">
        <f t="shared" si="10"/>
        <v>2118544546</v>
      </c>
      <c r="N49" s="46">
        <f t="shared" si="10"/>
        <v>1348180602</v>
      </c>
      <c r="O49" s="46">
        <f t="shared" si="10"/>
        <v>691038366</v>
      </c>
      <c r="P49" s="46">
        <f t="shared" si="10"/>
        <v>71686227</v>
      </c>
      <c r="Q49" s="46">
        <f t="shared" si="10"/>
        <v>2058709164</v>
      </c>
      <c r="R49" s="46">
        <f t="shared" si="10"/>
        <v>2821433757</v>
      </c>
      <c r="S49" s="46">
        <f t="shared" si="10"/>
        <v>154083461</v>
      </c>
      <c r="T49" s="46">
        <f t="shared" si="10"/>
        <v>15914420</v>
      </c>
      <c r="U49" s="46">
        <f t="shared" si="10"/>
        <v>-2732212453</v>
      </c>
      <c r="V49" s="46">
        <f t="shared" si="10"/>
        <v>-2562214572</v>
      </c>
      <c r="W49" s="46">
        <f t="shared" si="10"/>
        <v>5793804330</v>
      </c>
      <c r="X49" s="46">
        <f>IF(F25=F48,0,X25-X48)</f>
        <v>2957849176</v>
      </c>
      <c r="Y49" s="46">
        <f t="shared" si="10"/>
        <v>2835955154</v>
      </c>
      <c r="Z49" s="47">
        <f>+IF(X49&lt;&gt;0,+(Y49/X49)*100,0)</f>
        <v>95.87896424912235</v>
      </c>
      <c r="AA49" s="44">
        <f>+AA25-AA48</f>
        <v>2957850058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383484380</v>
      </c>
      <c r="D5" s="19">
        <f>SUM(D6:D8)</f>
        <v>0</v>
      </c>
      <c r="E5" s="20">
        <f t="shared" si="0"/>
        <v>369987945</v>
      </c>
      <c r="F5" s="21">
        <f t="shared" si="0"/>
        <v>397878178</v>
      </c>
      <c r="G5" s="21">
        <f t="shared" si="0"/>
        <v>57262240</v>
      </c>
      <c r="H5" s="21">
        <f t="shared" si="0"/>
        <v>34328802</v>
      </c>
      <c r="I5" s="21">
        <f t="shared" si="0"/>
        <v>22561487</v>
      </c>
      <c r="J5" s="21">
        <f t="shared" si="0"/>
        <v>114152529</v>
      </c>
      <c r="K5" s="21">
        <f t="shared" si="0"/>
        <v>22986069</v>
      </c>
      <c r="L5" s="21">
        <f t="shared" si="0"/>
        <v>22849564</v>
      </c>
      <c r="M5" s="21">
        <f t="shared" si="0"/>
        <v>34712133</v>
      </c>
      <c r="N5" s="21">
        <f t="shared" si="0"/>
        <v>80547766</v>
      </c>
      <c r="O5" s="21">
        <f t="shared" si="0"/>
        <v>37885901</v>
      </c>
      <c r="P5" s="21">
        <f t="shared" si="0"/>
        <v>24862808</v>
      </c>
      <c r="Q5" s="21">
        <f t="shared" si="0"/>
        <v>23141211</v>
      </c>
      <c r="R5" s="21">
        <f t="shared" si="0"/>
        <v>85889920</v>
      </c>
      <c r="S5" s="21">
        <f t="shared" si="0"/>
        <v>30228636</v>
      </c>
      <c r="T5" s="21">
        <f t="shared" si="0"/>
        <v>23727752</v>
      </c>
      <c r="U5" s="21">
        <f t="shared" si="0"/>
        <v>23775268</v>
      </c>
      <c r="V5" s="21">
        <f t="shared" si="0"/>
        <v>77731656</v>
      </c>
      <c r="W5" s="21">
        <f t="shared" si="0"/>
        <v>358321871</v>
      </c>
      <c r="X5" s="21">
        <f t="shared" si="0"/>
        <v>397878178</v>
      </c>
      <c r="Y5" s="21">
        <f t="shared" si="0"/>
        <v>-39556307</v>
      </c>
      <c r="Z5" s="4">
        <f>+IF(X5&lt;&gt;0,+(Y5/X5)*100,0)</f>
        <v>-9.94181364729181</v>
      </c>
      <c r="AA5" s="19">
        <f>SUM(AA6:AA8)</f>
        <v>397878178</v>
      </c>
    </row>
    <row r="6" spans="1:27" ht="12.75">
      <c r="A6" s="5" t="s">
        <v>32</v>
      </c>
      <c r="B6" s="3"/>
      <c r="C6" s="22">
        <v>16382083</v>
      </c>
      <c r="D6" s="22"/>
      <c r="E6" s="23">
        <v>12544933</v>
      </c>
      <c r="F6" s="24">
        <v>488118</v>
      </c>
      <c r="G6" s="24">
        <v>211902</v>
      </c>
      <c r="H6" s="24">
        <v>-24572</v>
      </c>
      <c r="I6" s="24">
        <v>55734</v>
      </c>
      <c r="J6" s="24">
        <v>243064</v>
      </c>
      <c r="K6" s="24">
        <v>84066</v>
      </c>
      <c r="L6" s="24">
        <v>106806</v>
      </c>
      <c r="M6" s="24">
        <v>97910</v>
      </c>
      <c r="N6" s="24">
        <v>288782</v>
      </c>
      <c r="O6" s="24">
        <v>52000</v>
      </c>
      <c r="P6" s="24">
        <v>126508</v>
      </c>
      <c r="Q6" s="24">
        <v>85884</v>
      </c>
      <c r="R6" s="24">
        <v>264392</v>
      </c>
      <c r="S6" s="24">
        <v>70690</v>
      </c>
      <c r="T6" s="24">
        <v>348955</v>
      </c>
      <c r="U6" s="24">
        <v>88428</v>
      </c>
      <c r="V6" s="24">
        <v>508073</v>
      </c>
      <c r="W6" s="24">
        <v>1304311</v>
      </c>
      <c r="X6" s="24">
        <v>488118</v>
      </c>
      <c r="Y6" s="24">
        <v>816193</v>
      </c>
      <c r="Z6" s="6">
        <v>167.21</v>
      </c>
      <c r="AA6" s="22">
        <v>488118</v>
      </c>
    </row>
    <row r="7" spans="1:27" ht="12.75">
      <c r="A7" s="5" t="s">
        <v>33</v>
      </c>
      <c r="B7" s="3"/>
      <c r="C7" s="25">
        <v>367102297</v>
      </c>
      <c r="D7" s="25"/>
      <c r="E7" s="26">
        <v>357443012</v>
      </c>
      <c r="F7" s="27">
        <v>397390060</v>
      </c>
      <c r="G7" s="27">
        <v>57050338</v>
      </c>
      <c r="H7" s="27">
        <v>34353374</v>
      </c>
      <c r="I7" s="27">
        <v>22505753</v>
      </c>
      <c r="J7" s="27">
        <v>113909465</v>
      </c>
      <c r="K7" s="27">
        <v>22902003</v>
      </c>
      <c r="L7" s="27">
        <v>22742758</v>
      </c>
      <c r="M7" s="27">
        <v>34614223</v>
      </c>
      <c r="N7" s="27">
        <v>80258984</v>
      </c>
      <c r="O7" s="27">
        <v>37833901</v>
      </c>
      <c r="P7" s="27">
        <v>24736300</v>
      </c>
      <c r="Q7" s="27">
        <v>23055327</v>
      </c>
      <c r="R7" s="27">
        <v>85625528</v>
      </c>
      <c r="S7" s="27">
        <v>30157946</v>
      </c>
      <c r="T7" s="27">
        <v>23378797</v>
      </c>
      <c r="U7" s="27">
        <v>23686840</v>
      </c>
      <c r="V7" s="27">
        <v>77223583</v>
      </c>
      <c r="W7" s="27">
        <v>357017560</v>
      </c>
      <c r="X7" s="27">
        <v>397390060</v>
      </c>
      <c r="Y7" s="27">
        <v>-40372500</v>
      </c>
      <c r="Z7" s="7">
        <v>-10.16</v>
      </c>
      <c r="AA7" s="25">
        <v>397390060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161040711</v>
      </c>
      <c r="D9" s="19">
        <f>SUM(D10:D14)</f>
        <v>0</v>
      </c>
      <c r="E9" s="20">
        <f t="shared" si="1"/>
        <v>256237971</v>
      </c>
      <c r="F9" s="21">
        <f t="shared" si="1"/>
        <v>264002848</v>
      </c>
      <c r="G9" s="21">
        <f t="shared" si="1"/>
        <v>3576377</v>
      </c>
      <c r="H9" s="21">
        <f t="shared" si="1"/>
        <v>5444884</v>
      </c>
      <c r="I9" s="21">
        <f t="shared" si="1"/>
        <v>5617785</v>
      </c>
      <c r="J9" s="21">
        <f t="shared" si="1"/>
        <v>14639046</v>
      </c>
      <c r="K9" s="21">
        <f t="shared" si="1"/>
        <v>6921815</v>
      </c>
      <c r="L9" s="21">
        <f t="shared" si="1"/>
        <v>6722500</v>
      </c>
      <c r="M9" s="21">
        <f t="shared" si="1"/>
        <v>26863341</v>
      </c>
      <c r="N9" s="21">
        <f t="shared" si="1"/>
        <v>40507656</v>
      </c>
      <c r="O9" s="21">
        <f t="shared" si="1"/>
        <v>-8204089</v>
      </c>
      <c r="P9" s="21">
        <f t="shared" si="1"/>
        <v>33499419</v>
      </c>
      <c r="Q9" s="21">
        <f t="shared" si="1"/>
        <v>5314503</v>
      </c>
      <c r="R9" s="21">
        <f t="shared" si="1"/>
        <v>30609833</v>
      </c>
      <c r="S9" s="21">
        <f t="shared" si="1"/>
        <v>7547910</v>
      </c>
      <c r="T9" s="21">
        <f t="shared" si="1"/>
        <v>4663776</v>
      </c>
      <c r="U9" s="21">
        <f t="shared" si="1"/>
        <v>10966933</v>
      </c>
      <c r="V9" s="21">
        <f t="shared" si="1"/>
        <v>23178619</v>
      </c>
      <c r="W9" s="21">
        <f t="shared" si="1"/>
        <v>108935154</v>
      </c>
      <c r="X9" s="21">
        <f t="shared" si="1"/>
        <v>264002848</v>
      </c>
      <c r="Y9" s="21">
        <f t="shared" si="1"/>
        <v>-155067694</v>
      </c>
      <c r="Z9" s="4">
        <f>+IF(X9&lt;&gt;0,+(Y9/X9)*100,0)</f>
        <v>-58.7371292297574</v>
      </c>
      <c r="AA9" s="19">
        <f>SUM(AA10:AA14)</f>
        <v>264002848</v>
      </c>
    </row>
    <row r="10" spans="1:27" ht="12.75">
      <c r="A10" s="5" t="s">
        <v>36</v>
      </c>
      <c r="B10" s="3"/>
      <c r="C10" s="22">
        <v>4313735</v>
      </c>
      <c r="D10" s="22"/>
      <c r="E10" s="23">
        <v>3756058</v>
      </c>
      <c r="F10" s="24">
        <v>8128213</v>
      </c>
      <c r="G10" s="24">
        <v>319317</v>
      </c>
      <c r="H10" s="24">
        <v>358287</v>
      </c>
      <c r="I10" s="24">
        <v>391687</v>
      </c>
      <c r="J10" s="24">
        <v>1069291</v>
      </c>
      <c r="K10" s="24">
        <v>438211</v>
      </c>
      <c r="L10" s="24">
        <v>358698</v>
      </c>
      <c r="M10" s="24">
        <v>369239</v>
      </c>
      <c r="N10" s="24">
        <v>1166148</v>
      </c>
      <c r="O10" s="24">
        <v>432353</v>
      </c>
      <c r="P10" s="24">
        <v>355529</v>
      </c>
      <c r="Q10" s="24">
        <v>392578</v>
      </c>
      <c r="R10" s="24">
        <v>1180460</v>
      </c>
      <c r="S10" s="24">
        <v>173754</v>
      </c>
      <c r="T10" s="24">
        <v>164341</v>
      </c>
      <c r="U10" s="24">
        <v>395511</v>
      </c>
      <c r="V10" s="24">
        <v>733606</v>
      </c>
      <c r="W10" s="24">
        <v>4149505</v>
      </c>
      <c r="X10" s="24">
        <v>8128213</v>
      </c>
      <c r="Y10" s="24">
        <v>-3978708</v>
      </c>
      <c r="Z10" s="6">
        <v>-48.95</v>
      </c>
      <c r="AA10" s="22">
        <v>8128213</v>
      </c>
    </row>
    <row r="11" spans="1:27" ht="12.75">
      <c r="A11" s="5" t="s">
        <v>37</v>
      </c>
      <c r="B11" s="3"/>
      <c r="C11" s="22">
        <v>3202243</v>
      </c>
      <c r="D11" s="22"/>
      <c r="E11" s="23">
        <v>4185455</v>
      </c>
      <c r="F11" s="24">
        <v>6014750</v>
      </c>
      <c r="G11" s="24">
        <v>42134</v>
      </c>
      <c r="H11" s="24">
        <v>77131</v>
      </c>
      <c r="I11" s="24">
        <v>111606</v>
      </c>
      <c r="J11" s="24">
        <v>230871</v>
      </c>
      <c r="K11" s="24">
        <v>303810</v>
      </c>
      <c r="L11" s="24">
        <v>332004</v>
      </c>
      <c r="M11" s="24">
        <v>704302</v>
      </c>
      <c r="N11" s="24">
        <v>1340116</v>
      </c>
      <c r="O11" s="24">
        <v>853197</v>
      </c>
      <c r="P11" s="24">
        <v>248939</v>
      </c>
      <c r="Q11" s="24">
        <v>125418</v>
      </c>
      <c r="R11" s="24">
        <v>1227554</v>
      </c>
      <c r="S11" s="24">
        <v>6432</v>
      </c>
      <c r="T11" s="24">
        <v>6432</v>
      </c>
      <c r="U11" s="24">
        <v>12127</v>
      </c>
      <c r="V11" s="24">
        <v>24991</v>
      </c>
      <c r="W11" s="24">
        <v>2823532</v>
      </c>
      <c r="X11" s="24">
        <v>6014750</v>
      </c>
      <c r="Y11" s="24">
        <v>-3191218</v>
      </c>
      <c r="Z11" s="6">
        <v>-53.06</v>
      </c>
      <c r="AA11" s="22">
        <v>6014750</v>
      </c>
    </row>
    <row r="12" spans="1:27" ht="12.75">
      <c r="A12" s="5" t="s">
        <v>38</v>
      </c>
      <c r="B12" s="3"/>
      <c r="C12" s="22">
        <v>94037353</v>
      </c>
      <c r="D12" s="22"/>
      <c r="E12" s="23">
        <v>107375669</v>
      </c>
      <c r="F12" s="24">
        <v>96588117</v>
      </c>
      <c r="G12" s="24">
        <v>444836</v>
      </c>
      <c r="H12" s="24">
        <v>2229659</v>
      </c>
      <c r="I12" s="24">
        <v>2217835</v>
      </c>
      <c r="J12" s="24">
        <v>4892330</v>
      </c>
      <c r="K12" s="24">
        <v>2299175</v>
      </c>
      <c r="L12" s="24">
        <v>1765181</v>
      </c>
      <c r="M12" s="24">
        <v>22701365</v>
      </c>
      <c r="N12" s="24">
        <v>26765721</v>
      </c>
      <c r="O12" s="24">
        <v>1790875</v>
      </c>
      <c r="P12" s="24">
        <v>1569112</v>
      </c>
      <c r="Q12" s="24">
        <v>1973279</v>
      </c>
      <c r="R12" s="24">
        <v>5333266</v>
      </c>
      <c r="S12" s="24">
        <v>7502</v>
      </c>
      <c r="T12" s="24">
        <v>383420</v>
      </c>
      <c r="U12" s="24">
        <v>1581086</v>
      </c>
      <c r="V12" s="24">
        <v>1972008</v>
      </c>
      <c r="W12" s="24">
        <v>38963325</v>
      </c>
      <c r="X12" s="24">
        <v>96588117</v>
      </c>
      <c r="Y12" s="24">
        <v>-57624792</v>
      </c>
      <c r="Z12" s="6">
        <v>-59.66</v>
      </c>
      <c r="AA12" s="22">
        <v>96588117</v>
      </c>
    </row>
    <row r="13" spans="1:27" ht="12.75">
      <c r="A13" s="5" t="s">
        <v>39</v>
      </c>
      <c r="B13" s="3"/>
      <c r="C13" s="22">
        <v>59487380</v>
      </c>
      <c r="D13" s="22"/>
      <c r="E13" s="23">
        <v>140920789</v>
      </c>
      <c r="F13" s="24">
        <v>153271768</v>
      </c>
      <c r="G13" s="24">
        <v>2770090</v>
      </c>
      <c r="H13" s="24">
        <v>2779807</v>
      </c>
      <c r="I13" s="24">
        <v>2896657</v>
      </c>
      <c r="J13" s="24">
        <v>8446554</v>
      </c>
      <c r="K13" s="24">
        <v>3880619</v>
      </c>
      <c r="L13" s="24">
        <v>4266617</v>
      </c>
      <c r="M13" s="24">
        <v>3088435</v>
      </c>
      <c r="N13" s="24">
        <v>11235671</v>
      </c>
      <c r="O13" s="24">
        <v>-11280514</v>
      </c>
      <c r="P13" s="24">
        <v>31325839</v>
      </c>
      <c r="Q13" s="24">
        <v>2823228</v>
      </c>
      <c r="R13" s="24">
        <v>22868553</v>
      </c>
      <c r="S13" s="24">
        <v>7360222</v>
      </c>
      <c r="T13" s="24">
        <v>4109583</v>
      </c>
      <c r="U13" s="24">
        <v>8978209</v>
      </c>
      <c r="V13" s="24">
        <v>20448014</v>
      </c>
      <c r="W13" s="24">
        <v>62998792</v>
      </c>
      <c r="X13" s="24">
        <v>153271768</v>
      </c>
      <c r="Y13" s="24">
        <v>-90272976</v>
      </c>
      <c r="Z13" s="6">
        <v>-58.9</v>
      </c>
      <c r="AA13" s="22">
        <v>153271768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52627817</v>
      </c>
      <c r="D15" s="19">
        <f>SUM(D16:D18)</f>
        <v>0</v>
      </c>
      <c r="E15" s="20">
        <f t="shared" si="2"/>
        <v>20082562</v>
      </c>
      <c r="F15" s="21">
        <f t="shared" si="2"/>
        <v>36584015</v>
      </c>
      <c r="G15" s="21">
        <f t="shared" si="2"/>
        <v>14142</v>
      </c>
      <c r="H15" s="21">
        <f t="shared" si="2"/>
        <v>9902</v>
      </c>
      <c r="I15" s="21">
        <f t="shared" si="2"/>
        <v>14772</v>
      </c>
      <c r="J15" s="21">
        <f t="shared" si="2"/>
        <v>38816</v>
      </c>
      <c r="K15" s="21">
        <f t="shared" si="2"/>
        <v>4199967</v>
      </c>
      <c r="L15" s="21">
        <f t="shared" si="2"/>
        <v>-433609</v>
      </c>
      <c r="M15" s="21">
        <f t="shared" si="2"/>
        <v>7266585</v>
      </c>
      <c r="N15" s="21">
        <f t="shared" si="2"/>
        <v>11032943</v>
      </c>
      <c r="O15" s="21">
        <f t="shared" si="2"/>
        <v>4838557</v>
      </c>
      <c r="P15" s="21">
        <f t="shared" si="2"/>
        <v>12641</v>
      </c>
      <c r="Q15" s="21">
        <f t="shared" si="2"/>
        <v>11641</v>
      </c>
      <c r="R15" s="21">
        <f t="shared" si="2"/>
        <v>4862839</v>
      </c>
      <c r="S15" s="21">
        <f t="shared" si="2"/>
        <v>2435327</v>
      </c>
      <c r="T15" s="21">
        <f t="shared" si="2"/>
        <v>1627897</v>
      </c>
      <c r="U15" s="21">
        <f t="shared" si="2"/>
        <v>11545554</v>
      </c>
      <c r="V15" s="21">
        <f t="shared" si="2"/>
        <v>15608778</v>
      </c>
      <c r="W15" s="21">
        <f t="shared" si="2"/>
        <v>31543376</v>
      </c>
      <c r="X15" s="21">
        <f t="shared" si="2"/>
        <v>36584015</v>
      </c>
      <c r="Y15" s="21">
        <f t="shared" si="2"/>
        <v>-5040639</v>
      </c>
      <c r="Z15" s="4">
        <f>+IF(X15&lt;&gt;0,+(Y15/X15)*100,0)</f>
        <v>-13.778255339114637</v>
      </c>
      <c r="AA15" s="19">
        <f>SUM(AA16:AA18)</f>
        <v>36584015</v>
      </c>
    </row>
    <row r="16" spans="1:27" ht="12.75">
      <c r="A16" s="5" t="s">
        <v>42</v>
      </c>
      <c r="B16" s="3"/>
      <c r="C16" s="22">
        <v>4555084</v>
      </c>
      <c r="D16" s="22"/>
      <c r="E16" s="23">
        <v>5317028</v>
      </c>
      <c r="F16" s="24">
        <v>5348028</v>
      </c>
      <c r="G16" s="24">
        <v>9902</v>
      </c>
      <c r="H16" s="24">
        <v>9902</v>
      </c>
      <c r="I16" s="24">
        <v>10902</v>
      </c>
      <c r="J16" s="24">
        <v>30706</v>
      </c>
      <c r="K16" s="24">
        <v>9902</v>
      </c>
      <c r="L16" s="24">
        <v>1342902</v>
      </c>
      <c r="M16" s="24">
        <v>2345902</v>
      </c>
      <c r="N16" s="24">
        <v>3698706</v>
      </c>
      <c r="O16" s="24">
        <v>20902</v>
      </c>
      <c r="P16" s="24">
        <v>12641</v>
      </c>
      <c r="Q16" s="24">
        <v>11641</v>
      </c>
      <c r="R16" s="24">
        <v>45184</v>
      </c>
      <c r="S16" s="24">
        <v>9902</v>
      </c>
      <c r="T16" s="24">
        <v>1563902</v>
      </c>
      <c r="U16" s="24">
        <v>19760</v>
      </c>
      <c r="V16" s="24">
        <v>1593564</v>
      </c>
      <c r="W16" s="24">
        <v>5368160</v>
      </c>
      <c r="X16" s="24">
        <v>5348028</v>
      </c>
      <c r="Y16" s="24">
        <v>20132</v>
      </c>
      <c r="Z16" s="6">
        <v>0.38</v>
      </c>
      <c r="AA16" s="22">
        <v>5348028</v>
      </c>
    </row>
    <row r="17" spans="1:27" ht="12.75">
      <c r="A17" s="5" t="s">
        <v>43</v>
      </c>
      <c r="B17" s="3"/>
      <c r="C17" s="22">
        <v>48072733</v>
      </c>
      <c r="D17" s="22"/>
      <c r="E17" s="23">
        <v>14765534</v>
      </c>
      <c r="F17" s="24">
        <v>31235987</v>
      </c>
      <c r="G17" s="24">
        <v>4240</v>
      </c>
      <c r="H17" s="24"/>
      <c r="I17" s="24">
        <v>3870</v>
      </c>
      <c r="J17" s="24">
        <v>8110</v>
      </c>
      <c r="K17" s="24">
        <v>4190065</v>
      </c>
      <c r="L17" s="24">
        <v>-1776511</v>
      </c>
      <c r="M17" s="24">
        <v>4920683</v>
      </c>
      <c r="N17" s="24">
        <v>7334237</v>
      </c>
      <c r="O17" s="24">
        <v>4817655</v>
      </c>
      <c r="P17" s="24"/>
      <c r="Q17" s="24"/>
      <c r="R17" s="24">
        <v>4817655</v>
      </c>
      <c r="S17" s="24">
        <v>2425425</v>
      </c>
      <c r="T17" s="24">
        <v>63995</v>
      </c>
      <c r="U17" s="24">
        <v>11525794</v>
      </c>
      <c r="V17" s="24">
        <v>14015214</v>
      </c>
      <c r="W17" s="24">
        <v>26175216</v>
      </c>
      <c r="X17" s="24">
        <v>31235987</v>
      </c>
      <c r="Y17" s="24">
        <v>-5060771</v>
      </c>
      <c r="Z17" s="6">
        <v>-16.2</v>
      </c>
      <c r="AA17" s="22">
        <v>31235987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1559162462</v>
      </c>
      <c r="D19" s="19">
        <f>SUM(D20:D23)</f>
        <v>0</v>
      </c>
      <c r="E19" s="20">
        <f t="shared" si="3"/>
        <v>1806376258</v>
      </c>
      <c r="F19" s="21">
        <f t="shared" si="3"/>
        <v>1779972531</v>
      </c>
      <c r="G19" s="21">
        <f t="shared" si="3"/>
        <v>126900412</v>
      </c>
      <c r="H19" s="21">
        <f t="shared" si="3"/>
        <v>199075739</v>
      </c>
      <c r="I19" s="21">
        <f t="shared" si="3"/>
        <v>129802741</v>
      </c>
      <c r="J19" s="21">
        <f t="shared" si="3"/>
        <v>455778892</v>
      </c>
      <c r="K19" s="21">
        <f t="shared" si="3"/>
        <v>137596740</v>
      </c>
      <c r="L19" s="21">
        <f t="shared" si="3"/>
        <v>127990509</v>
      </c>
      <c r="M19" s="21">
        <f t="shared" si="3"/>
        <v>130819481</v>
      </c>
      <c r="N19" s="21">
        <f t="shared" si="3"/>
        <v>396406730</v>
      </c>
      <c r="O19" s="21">
        <f t="shared" si="3"/>
        <v>168775743</v>
      </c>
      <c r="P19" s="21">
        <f t="shared" si="3"/>
        <v>144303131</v>
      </c>
      <c r="Q19" s="21">
        <f t="shared" si="3"/>
        <v>141028425</v>
      </c>
      <c r="R19" s="21">
        <f t="shared" si="3"/>
        <v>454107299</v>
      </c>
      <c r="S19" s="21">
        <f t="shared" si="3"/>
        <v>193609399</v>
      </c>
      <c r="T19" s="21">
        <f t="shared" si="3"/>
        <v>116384740</v>
      </c>
      <c r="U19" s="21">
        <f t="shared" si="3"/>
        <v>146185810</v>
      </c>
      <c r="V19" s="21">
        <f t="shared" si="3"/>
        <v>456179949</v>
      </c>
      <c r="W19" s="21">
        <f t="shared" si="3"/>
        <v>1762472870</v>
      </c>
      <c r="X19" s="21">
        <f t="shared" si="3"/>
        <v>1779972531</v>
      </c>
      <c r="Y19" s="21">
        <f t="shared" si="3"/>
        <v>-17499661</v>
      </c>
      <c r="Z19" s="4">
        <f>+IF(X19&lt;&gt;0,+(Y19/X19)*100,0)</f>
        <v>-0.9831421943443464</v>
      </c>
      <c r="AA19" s="19">
        <f>SUM(AA20:AA23)</f>
        <v>1779972531</v>
      </c>
    </row>
    <row r="20" spans="1:27" ht="12.75">
      <c r="A20" s="5" t="s">
        <v>46</v>
      </c>
      <c r="B20" s="3"/>
      <c r="C20" s="22">
        <v>1054384751</v>
      </c>
      <c r="D20" s="22"/>
      <c r="E20" s="23">
        <v>1245439554</v>
      </c>
      <c r="F20" s="24">
        <v>1253316796</v>
      </c>
      <c r="G20" s="24">
        <v>95019552</v>
      </c>
      <c r="H20" s="24">
        <v>132446407</v>
      </c>
      <c r="I20" s="24">
        <v>98789177</v>
      </c>
      <c r="J20" s="24">
        <v>326255136</v>
      </c>
      <c r="K20" s="24">
        <v>103302876</v>
      </c>
      <c r="L20" s="24">
        <v>95929661</v>
      </c>
      <c r="M20" s="24">
        <v>95359360</v>
      </c>
      <c r="N20" s="24">
        <v>294591897</v>
      </c>
      <c r="O20" s="24">
        <v>112337239</v>
      </c>
      <c r="P20" s="24">
        <v>101179767</v>
      </c>
      <c r="Q20" s="24">
        <v>99617634</v>
      </c>
      <c r="R20" s="24">
        <v>313134640</v>
      </c>
      <c r="S20" s="24">
        <v>127517576</v>
      </c>
      <c r="T20" s="24">
        <v>76250882</v>
      </c>
      <c r="U20" s="24">
        <v>95844438</v>
      </c>
      <c r="V20" s="24">
        <v>299612896</v>
      </c>
      <c r="W20" s="24">
        <v>1233594569</v>
      </c>
      <c r="X20" s="24">
        <v>1253316796</v>
      </c>
      <c r="Y20" s="24">
        <v>-19722227</v>
      </c>
      <c r="Z20" s="6">
        <v>-1.57</v>
      </c>
      <c r="AA20" s="22">
        <v>1253316796</v>
      </c>
    </row>
    <row r="21" spans="1:27" ht="12.75">
      <c r="A21" s="5" t="s">
        <v>47</v>
      </c>
      <c r="B21" s="3"/>
      <c r="C21" s="22">
        <v>217623513</v>
      </c>
      <c r="D21" s="22"/>
      <c r="E21" s="23">
        <v>207746889</v>
      </c>
      <c r="F21" s="24">
        <v>170681945</v>
      </c>
      <c r="G21" s="24">
        <v>11115133</v>
      </c>
      <c r="H21" s="24">
        <v>18194506</v>
      </c>
      <c r="I21" s="24">
        <v>10886027</v>
      </c>
      <c r="J21" s="24">
        <v>40195666</v>
      </c>
      <c r="K21" s="24">
        <v>12130619</v>
      </c>
      <c r="L21" s="24">
        <v>12100817</v>
      </c>
      <c r="M21" s="24">
        <v>15691776</v>
      </c>
      <c r="N21" s="24">
        <v>39923212</v>
      </c>
      <c r="O21" s="24">
        <v>12454182</v>
      </c>
      <c r="P21" s="24">
        <v>17761071</v>
      </c>
      <c r="Q21" s="24">
        <v>18620836</v>
      </c>
      <c r="R21" s="24">
        <v>48836089</v>
      </c>
      <c r="S21" s="24">
        <v>18397175</v>
      </c>
      <c r="T21" s="24">
        <v>15993570</v>
      </c>
      <c r="U21" s="24">
        <v>11603814</v>
      </c>
      <c r="V21" s="24">
        <v>45994559</v>
      </c>
      <c r="W21" s="24">
        <v>174949526</v>
      </c>
      <c r="X21" s="24">
        <v>170681945</v>
      </c>
      <c r="Y21" s="24">
        <v>4267581</v>
      </c>
      <c r="Z21" s="6">
        <v>2.5</v>
      </c>
      <c r="AA21" s="22">
        <v>170681945</v>
      </c>
    </row>
    <row r="22" spans="1:27" ht="12.75">
      <c r="A22" s="5" t="s">
        <v>48</v>
      </c>
      <c r="B22" s="3"/>
      <c r="C22" s="25">
        <v>145175044</v>
      </c>
      <c r="D22" s="25"/>
      <c r="E22" s="26">
        <v>183252034</v>
      </c>
      <c r="F22" s="27">
        <v>185633684</v>
      </c>
      <c r="G22" s="27">
        <v>9602243</v>
      </c>
      <c r="H22" s="27">
        <v>19902728</v>
      </c>
      <c r="I22" s="27">
        <v>9375470</v>
      </c>
      <c r="J22" s="27">
        <v>38880441</v>
      </c>
      <c r="K22" s="27">
        <v>11429982</v>
      </c>
      <c r="L22" s="27">
        <v>9446454</v>
      </c>
      <c r="M22" s="27">
        <v>9382386</v>
      </c>
      <c r="N22" s="27">
        <v>30258822</v>
      </c>
      <c r="O22" s="27">
        <v>19408335</v>
      </c>
      <c r="P22" s="27">
        <v>12435348</v>
      </c>
      <c r="Q22" s="27">
        <v>11938989</v>
      </c>
      <c r="R22" s="27">
        <v>43782672</v>
      </c>
      <c r="S22" s="27">
        <v>27138202</v>
      </c>
      <c r="T22" s="27">
        <v>10944386</v>
      </c>
      <c r="U22" s="27">
        <v>28780535</v>
      </c>
      <c r="V22" s="27">
        <v>66863123</v>
      </c>
      <c r="W22" s="27">
        <v>179785058</v>
      </c>
      <c r="X22" s="27">
        <v>185633684</v>
      </c>
      <c r="Y22" s="27">
        <v>-5848626</v>
      </c>
      <c r="Z22" s="7">
        <v>-3.15</v>
      </c>
      <c r="AA22" s="25">
        <v>185633684</v>
      </c>
    </row>
    <row r="23" spans="1:27" ht="12.75">
      <c r="A23" s="5" t="s">
        <v>49</v>
      </c>
      <c r="B23" s="3"/>
      <c r="C23" s="22">
        <v>141979154</v>
      </c>
      <c r="D23" s="22"/>
      <c r="E23" s="23">
        <v>169937781</v>
      </c>
      <c r="F23" s="24">
        <v>170340106</v>
      </c>
      <c r="G23" s="24">
        <v>11163484</v>
      </c>
      <c r="H23" s="24">
        <v>28532098</v>
      </c>
      <c r="I23" s="24">
        <v>10752067</v>
      </c>
      <c r="J23" s="24">
        <v>50447649</v>
      </c>
      <c r="K23" s="24">
        <v>10733263</v>
      </c>
      <c r="L23" s="24">
        <v>10513577</v>
      </c>
      <c r="M23" s="24">
        <v>10385959</v>
      </c>
      <c r="N23" s="24">
        <v>31632799</v>
      </c>
      <c r="O23" s="24">
        <v>24575987</v>
      </c>
      <c r="P23" s="24">
        <v>12926945</v>
      </c>
      <c r="Q23" s="24">
        <v>10850966</v>
      </c>
      <c r="R23" s="24">
        <v>48353898</v>
      </c>
      <c r="S23" s="24">
        <v>20556446</v>
      </c>
      <c r="T23" s="24">
        <v>13195902</v>
      </c>
      <c r="U23" s="24">
        <v>9957023</v>
      </c>
      <c r="V23" s="24">
        <v>43709371</v>
      </c>
      <c r="W23" s="24">
        <v>174143717</v>
      </c>
      <c r="X23" s="24">
        <v>170340106</v>
      </c>
      <c r="Y23" s="24">
        <v>3803611</v>
      </c>
      <c r="Z23" s="6">
        <v>2.23</v>
      </c>
      <c r="AA23" s="22">
        <v>170340106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2156315370</v>
      </c>
      <c r="D25" s="40">
        <f>+D5+D9+D15+D19+D24</f>
        <v>0</v>
      </c>
      <c r="E25" s="41">
        <f t="shared" si="4"/>
        <v>2452684736</v>
      </c>
      <c r="F25" s="42">
        <f t="shared" si="4"/>
        <v>2478437572</v>
      </c>
      <c r="G25" s="42">
        <f t="shared" si="4"/>
        <v>187753171</v>
      </c>
      <c r="H25" s="42">
        <f t="shared" si="4"/>
        <v>238859327</v>
      </c>
      <c r="I25" s="42">
        <f t="shared" si="4"/>
        <v>157996785</v>
      </c>
      <c r="J25" s="42">
        <f t="shared" si="4"/>
        <v>584609283</v>
      </c>
      <c r="K25" s="42">
        <f t="shared" si="4"/>
        <v>171704591</v>
      </c>
      <c r="L25" s="42">
        <f t="shared" si="4"/>
        <v>157128964</v>
      </c>
      <c r="M25" s="42">
        <f t="shared" si="4"/>
        <v>199661540</v>
      </c>
      <c r="N25" s="42">
        <f t="shared" si="4"/>
        <v>528495095</v>
      </c>
      <c r="O25" s="42">
        <f t="shared" si="4"/>
        <v>203296112</v>
      </c>
      <c r="P25" s="42">
        <f t="shared" si="4"/>
        <v>202677999</v>
      </c>
      <c r="Q25" s="42">
        <f t="shared" si="4"/>
        <v>169495780</v>
      </c>
      <c r="R25" s="42">
        <f t="shared" si="4"/>
        <v>575469891</v>
      </c>
      <c r="S25" s="42">
        <f t="shared" si="4"/>
        <v>233821272</v>
      </c>
      <c r="T25" s="42">
        <f t="shared" si="4"/>
        <v>146404165</v>
      </c>
      <c r="U25" s="42">
        <f t="shared" si="4"/>
        <v>192473565</v>
      </c>
      <c r="V25" s="42">
        <f t="shared" si="4"/>
        <v>572699002</v>
      </c>
      <c r="W25" s="42">
        <f t="shared" si="4"/>
        <v>2261273271</v>
      </c>
      <c r="X25" s="42">
        <f t="shared" si="4"/>
        <v>2478437572</v>
      </c>
      <c r="Y25" s="42">
        <f t="shared" si="4"/>
        <v>-217164301</v>
      </c>
      <c r="Z25" s="43">
        <f>+IF(X25&lt;&gt;0,+(Y25/X25)*100,0)</f>
        <v>-8.762145290783222</v>
      </c>
      <c r="AA25" s="40">
        <f>+AA5+AA9+AA15+AA19+AA24</f>
        <v>2478437572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490805477</v>
      </c>
      <c r="D28" s="19">
        <f>SUM(D29:D31)</f>
        <v>0</v>
      </c>
      <c r="E28" s="20">
        <f t="shared" si="5"/>
        <v>484651971</v>
      </c>
      <c r="F28" s="21">
        <f t="shared" si="5"/>
        <v>498455237</v>
      </c>
      <c r="G28" s="21">
        <f t="shared" si="5"/>
        <v>24362849</v>
      </c>
      <c r="H28" s="21">
        <f t="shared" si="5"/>
        <v>35567293</v>
      </c>
      <c r="I28" s="21">
        <f t="shared" si="5"/>
        <v>52774666</v>
      </c>
      <c r="J28" s="21">
        <f t="shared" si="5"/>
        <v>112704808</v>
      </c>
      <c r="K28" s="21">
        <f t="shared" si="5"/>
        <v>36407633</v>
      </c>
      <c r="L28" s="21">
        <f t="shared" si="5"/>
        <v>42605811</v>
      </c>
      <c r="M28" s="21">
        <f t="shared" si="5"/>
        <v>45236826</v>
      </c>
      <c r="N28" s="21">
        <f t="shared" si="5"/>
        <v>124250270</v>
      </c>
      <c r="O28" s="21">
        <f t="shared" si="5"/>
        <v>32521351</v>
      </c>
      <c r="P28" s="21">
        <f t="shared" si="5"/>
        <v>35060826</v>
      </c>
      <c r="Q28" s="21">
        <f t="shared" si="5"/>
        <v>32155708</v>
      </c>
      <c r="R28" s="21">
        <f t="shared" si="5"/>
        <v>99737885</v>
      </c>
      <c r="S28" s="21">
        <f t="shared" si="5"/>
        <v>27172708</v>
      </c>
      <c r="T28" s="21">
        <f t="shared" si="5"/>
        <v>27284647</v>
      </c>
      <c r="U28" s="21">
        <f t="shared" si="5"/>
        <v>45222670</v>
      </c>
      <c r="V28" s="21">
        <f t="shared" si="5"/>
        <v>99680025</v>
      </c>
      <c r="W28" s="21">
        <f t="shared" si="5"/>
        <v>436372988</v>
      </c>
      <c r="X28" s="21">
        <f t="shared" si="5"/>
        <v>498455237</v>
      </c>
      <c r="Y28" s="21">
        <f t="shared" si="5"/>
        <v>-62082249</v>
      </c>
      <c r="Z28" s="4">
        <f>+IF(X28&lt;&gt;0,+(Y28/X28)*100,0)</f>
        <v>-12.454929628916709</v>
      </c>
      <c r="AA28" s="19">
        <f>SUM(AA29:AA31)</f>
        <v>498455237</v>
      </c>
    </row>
    <row r="29" spans="1:27" ht="12.75">
      <c r="A29" s="5" t="s">
        <v>32</v>
      </c>
      <c r="B29" s="3"/>
      <c r="C29" s="22">
        <v>103436653</v>
      </c>
      <c r="D29" s="22"/>
      <c r="E29" s="23">
        <v>94523758</v>
      </c>
      <c r="F29" s="24">
        <v>96527356</v>
      </c>
      <c r="G29" s="24">
        <v>3994974</v>
      </c>
      <c r="H29" s="24">
        <v>10075491</v>
      </c>
      <c r="I29" s="24">
        <v>6554166</v>
      </c>
      <c r="J29" s="24">
        <v>20624631</v>
      </c>
      <c r="K29" s="24">
        <v>7197835</v>
      </c>
      <c r="L29" s="24">
        <v>7125390</v>
      </c>
      <c r="M29" s="24">
        <v>7121547</v>
      </c>
      <c r="N29" s="24">
        <v>21444772</v>
      </c>
      <c r="O29" s="24">
        <v>5085078</v>
      </c>
      <c r="P29" s="24">
        <v>6162142</v>
      </c>
      <c r="Q29" s="24">
        <v>7308675</v>
      </c>
      <c r="R29" s="24">
        <v>18555895</v>
      </c>
      <c r="S29" s="24">
        <v>6191358</v>
      </c>
      <c r="T29" s="24">
        <v>5144881</v>
      </c>
      <c r="U29" s="24">
        <v>9222871</v>
      </c>
      <c r="V29" s="24">
        <v>20559110</v>
      </c>
      <c r="W29" s="24">
        <v>81184408</v>
      </c>
      <c r="X29" s="24">
        <v>96527356</v>
      </c>
      <c r="Y29" s="24">
        <v>-15342948</v>
      </c>
      <c r="Z29" s="6">
        <v>-15.89</v>
      </c>
      <c r="AA29" s="22">
        <v>96527356</v>
      </c>
    </row>
    <row r="30" spans="1:27" ht="12.75">
      <c r="A30" s="5" t="s">
        <v>33</v>
      </c>
      <c r="B30" s="3"/>
      <c r="C30" s="25">
        <v>379198143</v>
      </c>
      <c r="D30" s="25"/>
      <c r="E30" s="26">
        <v>382240152</v>
      </c>
      <c r="F30" s="27">
        <v>394038836</v>
      </c>
      <c r="G30" s="27">
        <v>19839683</v>
      </c>
      <c r="H30" s="27">
        <v>24946047</v>
      </c>
      <c r="I30" s="27">
        <v>45602914</v>
      </c>
      <c r="J30" s="27">
        <v>90388644</v>
      </c>
      <c r="K30" s="27">
        <v>28602960</v>
      </c>
      <c r="L30" s="27">
        <v>34532222</v>
      </c>
      <c r="M30" s="27">
        <v>37496134</v>
      </c>
      <c r="N30" s="27">
        <v>100631316</v>
      </c>
      <c r="O30" s="27">
        <v>26825851</v>
      </c>
      <c r="P30" s="27">
        <v>28202462</v>
      </c>
      <c r="Q30" s="27">
        <v>24273889</v>
      </c>
      <c r="R30" s="27">
        <v>79302202</v>
      </c>
      <c r="S30" s="27">
        <v>20387251</v>
      </c>
      <c r="T30" s="27">
        <v>21571467</v>
      </c>
      <c r="U30" s="27">
        <v>35167347</v>
      </c>
      <c r="V30" s="27">
        <v>77126065</v>
      </c>
      <c r="W30" s="27">
        <v>347448227</v>
      </c>
      <c r="X30" s="27">
        <v>394038836</v>
      </c>
      <c r="Y30" s="27">
        <v>-46590609</v>
      </c>
      <c r="Z30" s="7">
        <v>-11.82</v>
      </c>
      <c r="AA30" s="25">
        <v>394038836</v>
      </c>
    </row>
    <row r="31" spans="1:27" ht="12.75">
      <c r="A31" s="5" t="s">
        <v>34</v>
      </c>
      <c r="B31" s="3"/>
      <c r="C31" s="22">
        <v>8170681</v>
      </c>
      <c r="D31" s="22"/>
      <c r="E31" s="23">
        <v>7888061</v>
      </c>
      <c r="F31" s="24">
        <v>7889045</v>
      </c>
      <c r="G31" s="24">
        <v>528192</v>
      </c>
      <c r="H31" s="24">
        <v>545755</v>
      </c>
      <c r="I31" s="24">
        <v>617586</v>
      </c>
      <c r="J31" s="24">
        <v>1691533</v>
      </c>
      <c r="K31" s="24">
        <v>606838</v>
      </c>
      <c r="L31" s="24">
        <v>948199</v>
      </c>
      <c r="M31" s="24">
        <v>619145</v>
      </c>
      <c r="N31" s="24">
        <v>2174182</v>
      </c>
      <c r="O31" s="24">
        <v>610422</v>
      </c>
      <c r="P31" s="24">
        <v>696222</v>
      </c>
      <c r="Q31" s="24">
        <v>573144</v>
      </c>
      <c r="R31" s="24">
        <v>1879788</v>
      </c>
      <c r="S31" s="24">
        <v>594099</v>
      </c>
      <c r="T31" s="24">
        <v>568299</v>
      </c>
      <c r="U31" s="24">
        <v>832452</v>
      </c>
      <c r="V31" s="24">
        <v>1994850</v>
      </c>
      <c r="W31" s="24">
        <v>7740353</v>
      </c>
      <c r="X31" s="24">
        <v>7889045</v>
      </c>
      <c r="Y31" s="24">
        <v>-148692</v>
      </c>
      <c r="Z31" s="6">
        <v>-1.88</v>
      </c>
      <c r="AA31" s="22">
        <v>7889045</v>
      </c>
    </row>
    <row r="32" spans="1:27" ht="12.75">
      <c r="A32" s="2" t="s">
        <v>35</v>
      </c>
      <c r="B32" s="3"/>
      <c r="C32" s="19">
        <f aca="true" t="shared" si="6" ref="C32:Y32">SUM(C33:C37)</f>
        <v>342931436</v>
      </c>
      <c r="D32" s="19">
        <f>SUM(D33:D37)</f>
        <v>0</v>
      </c>
      <c r="E32" s="20">
        <f t="shared" si="6"/>
        <v>414944663</v>
      </c>
      <c r="F32" s="21">
        <f t="shared" si="6"/>
        <v>442257731</v>
      </c>
      <c r="G32" s="21">
        <f t="shared" si="6"/>
        <v>16627395</v>
      </c>
      <c r="H32" s="21">
        <f t="shared" si="6"/>
        <v>17314404</v>
      </c>
      <c r="I32" s="21">
        <f t="shared" si="6"/>
        <v>23962155</v>
      </c>
      <c r="J32" s="21">
        <f t="shared" si="6"/>
        <v>57903954</v>
      </c>
      <c r="K32" s="21">
        <f t="shared" si="6"/>
        <v>19137677</v>
      </c>
      <c r="L32" s="21">
        <f t="shared" si="6"/>
        <v>27552775</v>
      </c>
      <c r="M32" s="21">
        <f t="shared" si="6"/>
        <v>42742918</v>
      </c>
      <c r="N32" s="21">
        <f t="shared" si="6"/>
        <v>89433370</v>
      </c>
      <c r="O32" s="21">
        <f t="shared" si="6"/>
        <v>18912083</v>
      </c>
      <c r="P32" s="21">
        <f t="shared" si="6"/>
        <v>19115179</v>
      </c>
      <c r="Q32" s="21">
        <f t="shared" si="6"/>
        <v>20160117</v>
      </c>
      <c r="R32" s="21">
        <f t="shared" si="6"/>
        <v>58187379</v>
      </c>
      <c r="S32" s="21">
        <f t="shared" si="6"/>
        <v>13287296</v>
      </c>
      <c r="T32" s="21">
        <f t="shared" si="6"/>
        <v>17608448</v>
      </c>
      <c r="U32" s="21">
        <f t="shared" si="6"/>
        <v>22946579</v>
      </c>
      <c r="V32" s="21">
        <f t="shared" si="6"/>
        <v>53842323</v>
      </c>
      <c r="W32" s="21">
        <f t="shared" si="6"/>
        <v>259367026</v>
      </c>
      <c r="X32" s="21">
        <f t="shared" si="6"/>
        <v>442257731</v>
      </c>
      <c r="Y32" s="21">
        <f t="shared" si="6"/>
        <v>-182890705</v>
      </c>
      <c r="Z32" s="4">
        <f>+IF(X32&lt;&gt;0,+(Y32/X32)*100,0)</f>
        <v>-41.35387403776103</v>
      </c>
      <c r="AA32" s="19">
        <f>SUM(AA33:AA37)</f>
        <v>442257731</v>
      </c>
    </row>
    <row r="33" spans="1:27" ht="12.75">
      <c r="A33" s="5" t="s">
        <v>36</v>
      </c>
      <c r="B33" s="3"/>
      <c r="C33" s="22">
        <v>37212763</v>
      </c>
      <c r="D33" s="22"/>
      <c r="E33" s="23">
        <v>44011980</v>
      </c>
      <c r="F33" s="24">
        <v>48681210</v>
      </c>
      <c r="G33" s="24">
        <v>1984879</v>
      </c>
      <c r="H33" s="24">
        <v>2053216</v>
      </c>
      <c r="I33" s="24">
        <v>3164303</v>
      </c>
      <c r="J33" s="24">
        <v>7202398</v>
      </c>
      <c r="K33" s="24">
        <v>2399786</v>
      </c>
      <c r="L33" s="24">
        <v>3262527</v>
      </c>
      <c r="M33" s="24">
        <v>3269916</v>
      </c>
      <c r="N33" s="24">
        <v>8932229</v>
      </c>
      <c r="O33" s="24">
        <v>2370980</v>
      </c>
      <c r="P33" s="24">
        <v>2402623</v>
      </c>
      <c r="Q33" s="24">
        <v>2287951</v>
      </c>
      <c r="R33" s="24">
        <v>7061554</v>
      </c>
      <c r="S33" s="24">
        <v>1954070</v>
      </c>
      <c r="T33" s="24">
        <v>2027570</v>
      </c>
      <c r="U33" s="24">
        <v>5706285</v>
      </c>
      <c r="V33" s="24">
        <v>9687925</v>
      </c>
      <c r="W33" s="24">
        <v>32884106</v>
      </c>
      <c r="X33" s="24">
        <v>48681210</v>
      </c>
      <c r="Y33" s="24">
        <v>-15797104</v>
      </c>
      <c r="Z33" s="6">
        <v>-32.45</v>
      </c>
      <c r="AA33" s="22">
        <v>48681210</v>
      </c>
    </row>
    <row r="34" spans="1:27" ht="12.75">
      <c r="A34" s="5" t="s">
        <v>37</v>
      </c>
      <c r="B34" s="3"/>
      <c r="C34" s="22">
        <v>77139926</v>
      </c>
      <c r="D34" s="22"/>
      <c r="E34" s="23">
        <v>81062921</v>
      </c>
      <c r="F34" s="24">
        <v>80972586</v>
      </c>
      <c r="G34" s="24">
        <v>6773443</v>
      </c>
      <c r="H34" s="24">
        <v>3810873</v>
      </c>
      <c r="I34" s="24">
        <v>5916687</v>
      </c>
      <c r="J34" s="24">
        <v>16501003</v>
      </c>
      <c r="K34" s="24">
        <v>4488366</v>
      </c>
      <c r="L34" s="24">
        <v>6701912</v>
      </c>
      <c r="M34" s="24">
        <v>6438632</v>
      </c>
      <c r="N34" s="24">
        <v>17628910</v>
      </c>
      <c r="O34" s="24">
        <v>4462903</v>
      </c>
      <c r="P34" s="24">
        <v>4654391</v>
      </c>
      <c r="Q34" s="24">
        <v>4758019</v>
      </c>
      <c r="R34" s="24">
        <v>13875313</v>
      </c>
      <c r="S34" s="24">
        <v>3615638</v>
      </c>
      <c r="T34" s="24">
        <v>3361912</v>
      </c>
      <c r="U34" s="24">
        <v>3421253</v>
      </c>
      <c r="V34" s="24">
        <v>10398803</v>
      </c>
      <c r="W34" s="24">
        <v>58404029</v>
      </c>
      <c r="X34" s="24">
        <v>80972586</v>
      </c>
      <c r="Y34" s="24">
        <v>-22568557</v>
      </c>
      <c r="Z34" s="6">
        <v>-27.87</v>
      </c>
      <c r="AA34" s="22">
        <v>80972586</v>
      </c>
    </row>
    <row r="35" spans="1:27" ht="12.75">
      <c r="A35" s="5" t="s">
        <v>38</v>
      </c>
      <c r="B35" s="3"/>
      <c r="C35" s="22">
        <v>132899403</v>
      </c>
      <c r="D35" s="22"/>
      <c r="E35" s="23">
        <v>167678981</v>
      </c>
      <c r="F35" s="24">
        <v>156216338</v>
      </c>
      <c r="G35" s="24">
        <v>5136426</v>
      </c>
      <c r="H35" s="24">
        <v>8152435</v>
      </c>
      <c r="I35" s="24">
        <v>8825440</v>
      </c>
      <c r="J35" s="24">
        <v>22114301</v>
      </c>
      <c r="K35" s="24">
        <v>9213564</v>
      </c>
      <c r="L35" s="24">
        <v>11446586</v>
      </c>
      <c r="M35" s="24">
        <v>26838952</v>
      </c>
      <c r="N35" s="24">
        <v>47499102</v>
      </c>
      <c r="O35" s="24">
        <v>8975816</v>
      </c>
      <c r="P35" s="24">
        <v>8762458</v>
      </c>
      <c r="Q35" s="24">
        <v>9348729</v>
      </c>
      <c r="R35" s="24">
        <v>27087003</v>
      </c>
      <c r="S35" s="24">
        <v>5272751</v>
      </c>
      <c r="T35" s="24">
        <v>9458723</v>
      </c>
      <c r="U35" s="24">
        <v>11090680</v>
      </c>
      <c r="V35" s="24">
        <v>25822154</v>
      </c>
      <c r="W35" s="24">
        <v>122522560</v>
      </c>
      <c r="X35" s="24">
        <v>156216338</v>
      </c>
      <c r="Y35" s="24">
        <v>-33693778</v>
      </c>
      <c r="Z35" s="6">
        <v>-21.57</v>
      </c>
      <c r="AA35" s="22">
        <v>156216338</v>
      </c>
    </row>
    <row r="36" spans="1:27" ht="12.75">
      <c r="A36" s="5" t="s">
        <v>39</v>
      </c>
      <c r="B36" s="3"/>
      <c r="C36" s="22">
        <v>95679344</v>
      </c>
      <c r="D36" s="22"/>
      <c r="E36" s="23">
        <v>122190781</v>
      </c>
      <c r="F36" s="24">
        <v>156387597</v>
      </c>
      <c r="G36" s="24">
        <v>2732647</v>
      </c>
      <c r="H36" s="24">
        <v>3297880</v>
      </c>
      <c r="I36" s="24">
        <v>6055725</v>
      </c>
      <c r="J36" s="24">
        <v>12086252</v>
      </c>
      <c r="K36" s="24">
        <v>3035961</v>
      </c>
      <c r="L36" s="24">
        <v>6141750</v>
      </c>
      <c r="M36" s="24">
        <v>6195418</v>
      </c>
      <c r="N36" s="24">
        <v>15373129</v>
      </c>
      <c r="O36" s="24">
        <v>3102384</v>
      </c>
      <c r="P36" s="24">
        <v>3295707</v>
      </c>
      <c r="Q36" s="24">
        <v>3765418</v>
      </c>
      <c r="R36" s="24">
        <v>10163509</v>
      </c>
      <c r="S36" s="24">
        <v>2444837</v>
      </c>
      <c r="T36" s="24">
        <v>2760243</v>
      </c>
      <c r="U36" s="24">
        <v>2728361</v>
      </c>
      <c r="V36" s="24">
        <v>7933441</v>
      </c>
      <c r="W36" s="24">
        <v>45556331</v>
      </c>
      <c r="X36" s="24">
        <v>156387597</v>
      </c>
      <c r="Y36" s="24">
        <v>-110831266</v>
      </c>
      <c r="Z36" s="6">
        <v>-70.87</v>
      </c>
      <c r="AA36" s="22">
        <v>156387597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191964418</v>
      </c>
      <c r="D38" s="19">
        <f>SUM(D39:D41)</f>
        <v>0</v>
      </c>
      <c r="E38" s="20">
        <f t="shared" si="7"/>
        <v>191694194</v>
      </c>
      <c r="F38" s="21">
        <f t="shared" si="7"/>
        <v>174019496</v>
      </c>
      <c r="G38" s="21">
        <f t="shared" si="7"/>
        <v>7213764</v>
      </c>
      <c r="H38" s="21">
        <f t="shared" si="7"/>
        <v>11870486</v>
      </c>
      <c r="I38" s="21">
        <f t="shared" si="7"/>
        <v>21454908</v>
      </c>
      <c r="J38" s="21">
        <f t="shared" si="7"/>
        <v>40539158</v>
      </c>
      <c r="K38" s="21">
        <f t="shared" si="7"/>
        <v>10486233</v>
      </c>
      <c r="L38" s="21">
        <f t="shared" si="7"/>
        <v>15066992</v>
      </c>
      <c r="M38" s="21">
        <f t="shared" si="7"/>
        <v>21678530</v>
      </c>
      <c r="N38" s="21">
        <f t="shared" si="7"/>
        <v>47231755</v>
      </c>
      <c r="O38" s="21">
        <f t="shared" si="7"/>
        <v>9479943</v>
      </c>
      <c r="P38" s="21">
        <f t="shared" si="7"/>
        <v>10147668</v>
      </c>
      <c r="Q38" s="21">
        <f t="shared" si="7"/>
        <v>9443576</v>
      </c>
      <c r="R38" s="21">
        <f t="shared" si="7"/>
        <v>29071187</v>
      </c>
      <c r="S38" s="21">
        <f t="shared" si="7"/>
        <v>7209943</v>
      </c>
      <c r="T38" s="21">
        <f t="shared" si="7"/>
        <v>7550781</v>
      </c>
      <c r="U38" s="21">
        <f t="shared" si="7"/>
        <v>9669153</v>
      </c>
      <c r="V38" s="21">
        <f t="shared" si="7"/>
        <v>24429877</v>
      </c>
      <c r="W38" s="21">
        <f t="shared" si="7"/>
        <v>141271977</v>
      </c>
      <c r="X38" s="21">
        <f t="shared" si="7"/>
        <v>174019496</v>
      </c>
      <c r="Y38" s="21">
        <f t="shared" si="7"/>
        <v>-32747519</v>
      </c>
      <c r="Z38" s="4">
        <f>+IF(X38&lt;&gt;0,+(Y38/X38)*100,0)</f>
        <v>-18.81830470305465</v>
      </c>
      <c r="AA38" s="19">
        <f>SUM(AA39:AA41)</f>
        <v>174019496</v>
      </c>
    </row>
    <row r="39" spans="1:27" ht="12.75">
      <c r="A39" s="5" t="s">
        <v>42</v>
      </c>
      <c r="B39" s="3"/>
      <c r="C39" s="22">
        <v>57693751</v>
      </c>
      <c r="D39" s="22"/>
      <c r="E39" s="23">
        <v>54472308</v>
      </c>
      <c r="F39" s="24">
        <v>54009760</v>
      </c>
      <c r="G39" s="24">
        <v>3740941</v>
      </c>
      <c r="H39" s="24">
        <v>4174314</v>
      </c>
      <c r="I39" s="24">
        <v>4412806</v>
      </c>
      <c r="J39" s="24">
        <v>12328061</v>
      </c>
      <c r="K39" s="24">
        <v>4079777</v>
      </c>
      <c r="L39" s="24">
        <v>6490158</v>
      </c>
      <c r="M39" s="24">
        <v>4035862</v>
      </c>
      <c r="N39" s="24">
        <v>14605797</v>
      </c>
      <c r="O39" s="24">
        <v>3587538</v>
      </c>
      <c r="P39" s="24">
        <v>3762488</v>
      </c>
      <c r="Q39" s="24">
        <v>4087643</v>
      </c>
      <c r="R39" s="24">
        <v>11437669</v>
      </c>
      <c r="S39" s="24">
        <v>3601011</v>
      </c>
      <c r="T39" s="24">
        <v>3597804</v>
      </c>
      <c r="U39" s="24">
        <v>4002539</v>
      </c>
      <c r="V39" s="24">
        <v>11201354</v>
      </c>
      <c r="W39" s="24">
        <v>49572881</v>
      </c>
      <c r="X39" s="24">
        <v>54009760</v>
      </c>
      <c r="Y39" s="24">
        <v>-4436879</v>
      </c>
      <c r="Z39" s="6">
        <v>-8.21</v>
      </c>
      <c r="AA39" s="22">
        <v>54009760</v>
      </c>
    </row>
    <row r="40" spans="1:27" ht="12.75">
      <c r="A40" s="5" t="s">
        <v>43</v>
      </c>
      <c r="B40" s="3"/>
      <c r="C40" s="22">
        <v>132958643</v>
      </c>
      <c r="D40" s="22"/>
      <c r="E40" s="23">
        <v>136304263</v>
      </c>
      <c r="F40" s="24">
        <v>119092113</v>
      </c>
      <c r="G40" s="24">
        <v>3313181</v>
      </c>
      <c r="H40" s="24">
        <v>7536530</v>
      </c>
      <c r="I40" s="24">
        <v>16882460</v>
      </c>
      <c r="J40" s="24">
        <v>27732171</v>
      </c>
      <c r="K40" s="24">
        <v>6246814</v>
      </c>
      <c r="L40" s="24">
        <v>8295962</v>
      </c>
      <c r="M40" s="24">
        <v>17483153</v>
      </c>
      <c r="N40" s="24">
        <v>32025929</v>
      </c>
      <c r="O40" s="24">
        <v>5732580</v>
      </c>
      <c r="P40" s="24">
        <v>6225355</v>
      </c>
      <c r="Q40" s="24">
        <v>5196108</v>
      </c>
      <c r="R40" s="24">
        <v>17154043</v>
      </c>
      <c r="S40" s="24">
        <v>3449107</v>
      </c>
      <c r="T40" s="24">
        <v>3789521</v>
      </c>
      <c r="U40" s="24">
        <v>5505881</v>
      </c>
      <c r="V40" s="24">
        <v>12744509</v>
      </c>
      <c r="W40" s="24">
        <v>89656652</v>
      </c>
      <c r="X40" s="24">
        <v>119092113</v>
      </c>
      <c r="Y40" s="24">
        <v>-29435461</v>
      </c>
      <c r="Z40" s="6">
        <v>-24.72</v>
      </c>
      <c r="AA40" s="22">
        <v>119092113</v>
      </c>
    </row>
    <row r="41" spans="1:27" ht="12.75">
      <c r="A41" s="5" t="s">
        <v>44</v>
      </c>
      <c r="B41" s="3"/>
      <c r="C41" s="22">
        <v>1312024</v>
      </c>
      <c r="D41" s="22"/>
      <c r="E41" s="23">
        <v>917623</v>
      </c>
      <c r="F41" s="24">
        <v>917623</v>
      </c>
      <c r="G41" s="24">
        <v>159642</v>
      </c>
      <c r="H41" s="24">
        <v>159642</v>
      </c>
      <c r="I41" s="24">
        <v>159642</v>
      </c>
      <c r="J41" s="24">
        <v>478926</v>
      </c>
      <c r="K41" s="24">
        <v>159642</v>
      </c>
      <c r="L41" s="24">
        <v>280872</v>
      </c>
      <c r="M41" s="24">
        <v>159515</v>
      </c>
      <c r="N41" s="24">
        <v>600029</v>
      </c>
      <c r="O41" s="24">
        <v>159825</v>
      </c>
      <c r="P41" s="24">
        <v>159825</v>
      </c>
      <c r="Q41" s="24">
        <v>159825</v>
      </c>
      <c r="R41" s="24">
        <v>479475</v>
      </c>
      <c r="S41" s="24">
        <v>159825</v>
      </c>
      <c r="T41" s="24">
        <v>163456</v>
      </c>
      <c r="U41" s="24">
        <v>160733</v>
      </c>
      <c r="V41" s="24">
        <v>484014</v>
      </c>
      <c r="W41" s="24">
        <v>2042444</v>
      </c>
      <c r="X41" s="24">
        <v>917623</v>
      </c>
      <c r="Y41" s="24">
        <v>1124821</v>
      </c>
      <c r="Z41" s="6">
        <v>122.58</v>
      </c>
      <c r="AA41" s="22">
        <v>917623</v>
      </c>
    </row>
    <row r="42" spans="1:27" ht="12.75">
      <c r="A42" s="2" t="s">
        <v>45</v>
      </c>
      <c r="B42" s="8"/>
      <c r="C42" s="19">
        <f aca="true" t="shared" si="8" ref="C42:Y42">SUM(C43:C46)</f>
        <v>1174407319</v>
      </c>
      <c r="D42" s="19">
        <f>SUM(D43:D46)</f>
        <v>0</v>
      </c>
      <c r="E42" s="20">
        <f t="shared" si="8"/>
        <v>1307686747</v>
      </c>
      <c r="F42" s="21">
        <f t="shared" si="8"/>
        <v>1288857497</v>
      </c>
      <c r="G42" s="21">
        <f t="shared" si="8"/>
        <v>14376825</v>
      </c>
      <c r="H42" s="21">
        <f t="shared" si="8"/>
        <v>143254905</v>
      </c>
      <c r="I42" s="21">
        <f t="shared" si="8"/>
        <v>149144968</v>
      </c>
      <c r="J42" s="21">
        <f t="shared" si="8"/>
        <v>306776698</v>
      </c>
      <c r="K42" s="21">
        <f t="shared" si="8"/>
        <v>93743922</v>
      </c>
      <c r="L42" s="21">
        <f t="shared" si="8"/>
        <v>97212922</v>
      </c>
      <c r="M42" s="21">
        <f t="shared" si="8"/>
        <v>113307506</v>
      </c>
      <c r="N42" s="21">
        <f t="shared" si="8"/>
        <v>304264350</v>
      </c>
      <c r="O42" s="21">
        <f t="shared" si="8"/>
        <v>81899528</v>
      </c>
      <c r="P42" s="21">
        <f t="shared" si="8"/>
        <v>92032264</v>
      </c>
      <c r="Q42" s="21">
        <f t="shared" si="8"/>
        <v>82829064</v>
      </c>
      <c r="R42" s="21">
        <f t="shared" si="8"/>
        <v>256760856</v>
      </c>
      <c r="S42" s="21">
        <f t="shared" si="8"/>
        <v>82021552</v>
      </c>
      <c r="T42" s="21">
        <f t="shared" si="8"/>
        <v>22993350</v>
      </c>
      <c r="U42" s="21">
        <f t="shared" si="8"/>
        <v>128709563</v>
      </c>
      <c r="V42" s="21">
        <f t="shared" si="8"/>
        <v>233724465</v>
      </c>
      <c r="W42" s="21">
        <f t="shared" si="8"/>
        <v>1101526369</v>
      </c>
      <c r="X42" s="21">
        <f t="shared" si="8"/>
        <v>1288857497</v>
      </c>
      <c r="Y42" s="21">
        <f t="shared" si="8"/>
        <v>-187331128</v>
      </c>
      <c r="Z42" s="4">
        <f>+IF(X42&lt;&gt;0,+(Y42/X42)*100,0)</f>
        <v>-14.534665658231416</v>
      </c>
      <c r="AA42" s="19">
        <f>SUM(AA43:AA46)</f>
        <v>1288857497</v>
      </c>
    </row>
    <row r="43" spans="1:27" ht="12.75">
      <c r="A43" s="5" t="s">
        <v>46</v>
      </c>
      <c r="B43" s="3"/>
      <c r="C43" s="22">
        <v>869752185</v>
      </c>
      <c r="D43" s="22"/>
      <c r="E43" s="23">
        <v>1004231185</v>
      </c>
      <c r="F43" s="24">
        <v>981888248</v>
      </c>
      <c r="G43" s="24">
        <v>6128283</v>
      </c>
      <c r="H43" s="24">
        <v>118594631</v>
      </c>
      <c r="I43" s="24">
        <v>117612126</v>
      </c>
      <c r="J43" s="24">
        <v>242335040</v>
      </c>
      <c r="K43" s="24">
        <v>72223876</v>
      </c>
      <c r="L43" s="24">
        <v>71073428</v>
      </c>
      <c r="M43" s="24">
        <v>82263642</v>
      </c>
      <c r="N43" s="24">
        <v>225560946</v>
      </c>
      <c r="O43" s="24">
        <v>63833687</v>
      </c>
      <c r="P43" s="24">
        <v>73797312</v>
      </c>
      <c r="Q43" s="24">
        <v>68294569</v>
      </c>
      <c r="R43" s="24">
        <v>205925568</v>
      </c>
      <c r="S43" s="24">
        <v>65395997</v>
      </c>
      <c r="T43" s="24">
        <v>3936016</v>
      </c>
      <c r="U43" s="24">
        <v>111306100</v>
      </c>
      <c r="V43" s="24">
        <v>180638113</v>
      </c>
      <c r="W43" s="24">
        <v>854459667</v>
      </c>
      <c r="X43" s="24">
        <v>981888248</v>
      </c>
      <c r="Y43" s="24">
        <v>-127428581</v>
      </c>
      <c r="Z43" s="6">
        <v>-12.98</v>
      </c>
      <c r="AA43" s="22">
        <v>981888248</v>
      </c>
    </row>
    <row r="44" spans="1:27" ht="12.75">
      <c r="A44" s="5" t="s">
        <v>47</v>
      </c>
      <c r="B44" s="3"/>
      <c r="C44" s="22">
        <v>103652963</v>
      </c>
      <c r="D44" s="22"/>
      <c r="E44" s="23">
        <v>107383058</v>
      </c>
      <c r="F44" s="24">
        <v>106262557</v>
      </c>
      <c r="G44" s="24">
        <v>1916584</v>
      </c>
      <c r="H44" s="24">
        <v>8589688</v>
      </c>
      <c r="I44" s="24">
        <v>11577926</v>
      </c>
      <c r="J44" s="24">
        <v>22084198</v>
      </c>
      <c r="K44" s="24">
        <v>6305485</v>
      </c>
      <c r="L44" s="24">
        <v>7673637</v>
      </c>
      <c r="M44" s="24">
        <v>10656075</v>
      </c>
      <c r="N44" s="24">
        <v>24635197</v>
      </c>
      <c r="O44" s="24">
        <v>6315229</v>
      </c>
      <c r="P44" s="24">
        <v>5817452</v>
      </c>
      <c r="Q44" s="24">
        <v>5489938</v>
      </c>
      <c r="R44" s="24">
        <v>17622619</v>
      </c>
      <c r="S44" s="24">
        <v>6756635</v>
      </c>
      <c r="T44" s="24">
        <v>6120926</v>
      </c>
      <c r="U44" s="24">
        <v>7027330</v>
      </c>
      <c r="V44" s="24">
        <v>19904891</v>
      </c>
      <c r="W44" s="24">
        <v>84246905</v>
      </c>
      <c r="X44" s="24">
        <v>106262557</v>
      </c>
      <c r="Y44" s="24">
        <v>-22015652</v>
      </c>
      <c r="Z44" s="6">
        <v>-20.72</v>
      </c>
      <c r="AA44" s="22">
        <v>106262557</v>
      </c>
    </row>
    <row r="45" spans="1:27" ht="12.75">
      <c r="A45" s="5" t="s">
        <v>48</v>
      </c>
      <c r="B45" s="3"/>
      <c r="C45" s="25">
        <v>115964757</v>
      </c>
      <c r="D45" s="25"/>
      <c r="E45" s="26">
        <v>114399508</v>
      </c>
      <c r="F45" s="27">
        <v>111149173</v>
      </c>
      <c r="G45" s="27">
        <v>3523651</v>
      </c>
      <c r="H45" s="27">
        <v>10671005</v>
      </c>
      <c r="I45" s="27">
        <v>13397854</v>
      </c>
      <c r="J45" s="27">
        <v>27592510</v>
      </c>
      <c r="K45" s="27">
        <v>8659378</v>
      </c>
      <c r="L45" s="27">
        <v>9549303</v>
      </c>
      <c r="M45" s="27">
        <v>13965411</v>
      </c>
      <c r="N45" s="27">
        <v>32174092</v>
      </c>
      <c r="O45" s="27">
        <v>7119488</v>
      </c>
      <c r="P45" s="27">
        <v>7425916</v>
      </c>
      <c r="Q45" s="27">
        <v>4101557</v>
      </c>
      <c r="R45" s="27">
        <v>18646961</v>
      </c>
      <c r="S45" s="27">
        <v>4173455</v>
      </c>
      <c r="T45" s="27">
        <v>4621427</v>
      </c>
      <c r="U45" s="27">
        <v>6536047</v>
      </c>
      <c r="V45" s="27">
        <v>15330929</v>
      </c>
      <c r="W45" s="27">
        <v>93744492</v>
      </c>
      <c r="X45" s="27">
        <v>111149173</v>
      </c>
      <c r="Y45" s="27">
        <v>-17404681</v>
      </c>
      <c r="Z45" s="7">
        <v>-15.66</v>
      </c>
      <c r="AA45" s="25">
        <v>111149173</v>
      </c>
    </row>
    <row r="46" spans="1:27" ht="12.75">
      <c r="A46" s="5" t="s">
        <v>49</v>
      </c>
      <c r="B46" s="3"/>
      <c r="C46" s="22">
        <v>85037414</v>
      </c>
      <c r="D46" s="22"/>
      <c r="E46" s="23">
        <v>81672996</v>
      </c>
      <c r="F46" s="24">
        <v>89557519</v>
      </c>
      <c r="G46" s="24">
        <v>2808307</v>
      </c>
      <c r="H46" s="24">
        <v>5399581</v>
      </c>
      <c r="I46" s="24">
        <v>6557062</v>
      </c>
      <c r="J46" s="24">
        <v>14764950</v>
      </c>
      <c r="K46" s="24">
        <v>6555183</v>
      </c>
      <c r="L46" s="24">
        <v>8916554</v>
      </c>
      <c r="M46" s="24">
        <v>6422378</v>
      </c>
      <c r="N46" s="24">
        <v>21894115</v>
      </c>
      <c r="O46" s="24">
        <v>4631124</v>
      </c>
      <c r="P46" s="24">
        <v>4991584</v>
      </c>
      <c r="Q46" s="24">
        <v>4943000</v>
      </c>
      <c r="R46" s="24">
        <v>14565708</v>
      </c>
      <c r="S46" s="24">
        <v>5695465</v>
      </c>
      <c r="T46" s="24">
        <v>8314981</v>
      </c>
      <c r="U46" s="24">
        <v>3840086</v>
      </c>
      <c r="V46" s="24">
        <v>17850532</v>
      </c>
      <c r="W46" s="24">
        <v>69075305</v>
      </c>
      <c r="X46" s="24">
        <v>89557519</v>
      </c>
      <c r="Y46" s="24">
        <v>-20482214</v>
      </c>
      <c r="Z46" s="6">
        <v>-22.87</v>
      </c>
      <c r="AA46" s="22">
        <v>89557519</v>
      </c>
    </row>
    <row r="47" spans="1:27" ht="12.75">
      <c r="A47" s="2" t="s">
        <v>50</v>
      </c>
      <c r="B47" s="8" t="s">
        <v>51</v>
      </c>
      <c r="C47" s="19"/>
      <c r="D47" s="19"/>
      <c r="E47" s="20">
        <v>648583</v>
      </c>
      <c r="F47" s="21">
        <v>648583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648583</v>
      </c>
      <c r="Y47" s="21">
        <v>-648583</v>
      </c>
      <c r="Z47" s="4">
        <v>-100</v>
      </c>
      <c r="AA47" s="19">
        <v>648583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2200108650</v>
      </c>
      <c r="D48" s="40">
        <f>+D28+D32+D38+D42+D47</f>
        <v>0</v>
      </c>
      <c r="E48" s="41">
        <f t="shared" si="9"/>
        <v>2399626158</v>
      </c>
      <c r="F48" s="42">
        <f t="shared" si="9"/>
        <v>2404238544</v>
      </c>
      <c r="G48" s="42">
        <f t="shared" si="9"/>
        <v>62580833</v>
      </c>
      <c r="H48" s="42">
        <f t="shared" si="9"/>
        <v>208007088</v>
      </c>
      <c r="I48" s="42">
        <f t="shared" si="9"/>
        <v>247336697</v>
      </c>
      <c r="J48" s="42">
        <f t="shared" si="9"/>
        <v>517924618</v>
      </c>
      <c r="K48" s="42">
        <f t="shared" si="9"/>
        <v>159775465</v>
      </c>
      <c r="L48" s="42">
        <f t="shared" si="9"/>
        <v>182438500</v>
      </c>
      <c r="M48" s="42">
        <f t="shared" si="9"/>
        <v>222965780</v>
      </c>
      <c r="N48" s="42">
        <f t="shared" si="9"/>
        <v>565179745</v>
      </c>
      <c r="O48" s="42">
        <f t="shared" si="9"/>
        <v>142812905</v>
      </c>
      <c r="P48" s="42">
        <f t="shared" si="9"/>
        <v>156355937</v>
      </c>
      <c r="Q48" s="42">
        <f t="shared" si="9"/>
        <v>144588465</v>
      </c>
      <c r="R48" s="42">
        <f t="shared" si="9"/>
        <v>443757307</v>
      </c>
      <c r="S48" s="42">
        <f t="shared" si="9"/>
        <v>129691499</v>
      </c>
      <c r="T48" s="42">
        <f t="shared" si="9"/>
        <v>75437226</v>
      </c>
      <c r="U48" s="42">
        <f t="shared" si="9"/>
        <v>206547965</v>
      </c>
      <c r="V48" s="42">
        <f t="shared" si="9"/>
        <v>411676690</v>
      </c>
      <c r="W48" s="42">
        <f t="shared" si="9"/>
        <v>1938538360</v>
      </c>
      <c r="X48" s="42">
        <f t="shared" si="9"/>
        <v>2404238544</v>
      </c>
      <c r="Y48" s="42">
        <f t="shared" si="9"/>
        <v>-465700184</v>
      </c>
      <c r="Z48" s="43">
        <f>+IF(X48&lt;&gt;0,+(Y48/X48)*100,0)</f>
        <v>-19.369965811512255</v>
      </c>
      <c r="AA48" s="40">
        <f>+AA28+AA32+AA38+AA42+AA47</f>
        <v>2404238544</v>
      </c>
    </row>
    <row r="49" spans="1:27" ht="12.75">
      <c r="A49" s="14" t="s">
        <v>87</v>
      </c>
      <c r="B49" s="15"/>
      <c r="C49" s="44">
        <f aca="true" t="shared" si="10" ref="C49:Y49">+C25-C48</f>
        <v>-43793280</v>
      </c>
      <c r="D49" s="44">
        <f>+D25-D48</f>
        <v>0</v>
      </c>
      <c r="E49" s="45">
        <f t="shared" si="10"/>
        <v>53058578</v>
      </c>
      <c r="F49" s="46">
        <f t="shared" si="10"/>
        <v>74199028</v>
      </c>
      <c r="G49" s="46">
        <f t="shared" si="10"/>
        <v>125172338</v>
      </c>
      <c r="H49" s="46">
        <f t="shared" si="10"/>
        <v>30852239</v>
      </c>
      <c r="I49" s="46">
        <f t="shared" si="10"/>
        <v>-89339912</v>
      </c>
      <c r="J49" s="46">
        <f t="shared" si="10"/>
        <v>66684665</v>
      </c>
      <c r="K49" s="46">
        <f t="shared" si="10"/>
        <v>11929126</v>
      </c>
      <c r="L49" s="46">
        <f t="shared" si="10"/>
        <v>-25309536</v>
      </c>
      <c r="M49" s="46">
        <f t="shared" si="10"/>
        <v>-23304240</v>
      </c>
      <c r="N49" s="46">
        <f t="shared" si="10"/>
        <v>-36684650</v>
      </c>
      <c r="O49" s="46">
        <f t="shared" si="10"/>
        <v>60483207</v>
      </c>
      <c r="P49" s="46">
        <f t="shared" si="10"/>
        <v>46322062</v>
      </c>
      <c r="Q49" s="46">
        <f t="shared" si="10"/>
        <v>24907315</v>
      </c>
      <c r="R49" s="46">
        <f t="shared" si="10"/>
        <v>131712584</v>
      </c>
      <c r="S49" s="46">
        <f t="shared" si="10"/>
        <v>104129773</v>
      </c>
      <c r="T49" s="46">
        <f t="shared" si="10"/>
        <v>70966939</v>
      </c>
      <c r="U49" s="46">
        <f t="shared" si="10"/>
        <v>-14074400</v>
      </c>
      <c r="V49" s="46">
        <f t="shared" si="10"/>
        <v>161022312</v>
      </c>
      <c r="W49" s="46">
        <f t="shared" si="10"/>
        <v>322734911</v>
      </c>
      <c r="X49" s="46">
        <f>IF(F25=F48,0,X25-X48)</f>
        <v>74199028</v>
      </c>
      <c r="Y49" s="46">
        <f t="shared" si="10"/>
        <v>248535883</v>
      </c>
      <c r="Z49" s="47">
        <f>+IF(X49&lt;&gt;0,+(Y49/X49)*100,0)</f>
        <v>334.958408080494</v>
      </c>
      <c r="AA49" s="44">
        <f>+AA25-AA48</f>
        <v>74199028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510892963</v>
      </c>
      <c r="D5" s="19">
        <f>SUM(D6:D8)</f>
        <v>0</v>
      </c>
      <c r="E5" s="20">
        <f t="shared" si="0"/>
        <v>454807768</v>
      </c>
      <c r="F5" s="21">
        <f t="shared" si="0"/>
        <v>470995489</v>
      </c>
      <c r="G5" s="21">
        <f t="shared" si="0"/>
        <v>116270117</v>
      </c>
      <c r="H5" s="21">
        <f t="shared" si="0"/>
        <v>27492575</v>
      </c>
      <c r="I5" s="21">
        <f t="shared" si="0"/>
        <v>29602541</v>
      </c>
      <c r="J5" s="21">
        <f t="shared" si="0"/>
        <v>173365233</v>
      </c>
      <c r="K5" s="21">
        <f t="shared" si="0"/>
        <v>25613099</v>
      </c>
      <c r="L5" s="21">
        <f t="shared" si="0"/>
        <v>31817658</v>
      </c>
      <c r="M5" s="21">
        <f t="shared" si="0"/>
        <v>41487710</v>
      </c>
      <c r="N5" s="21">
        <f t="shared" si="0"/>
        <v>98918467</v>
      </c>
      <c r="O5" s="21">
        <f t="shared" si="0"/>
        <v>31228517</v>
      </c>
      <c r="P5" s="21">
        <f t="shared" si="0"/>
        <v>28281511</v>
      </c>
      <c r="Q5" s="21">
        <f t="shared" si="0"/>
        <v>29868707</v>
      </c>
      <c r="R5" s="21">
        <f t="shared" si="0"/>
        <v>89378735</v>
      </c>
      <c r="S5" s="21">
        <f t="shared" si="0"/>
        <v>37436966</v>
      </c>
      <c r="T5" s="21">
        <f t="shared" si="0"/>
        <v>29528183</v>
      </c>
      <c r="U5" s="21">
        <f t="shared" si="0"/>
        <v>27461520</v>
      </c>
      <c r="V5" s="21">
        <f t="shared" si="0"/>
        <v>94426669</v>
      </c>
      <c r="W5" s="21">
        <f t="shared" si="0"/>
        <v>456089104</v>
      </c>
      <c r="X5" s="21">
        <f t="shared" si="0"/>
        <v>470995489</v>
      </c>
      <c r="Y5" s="21">
        <f t="shared" si="0"/>
        <v>-14906385</v>
      </c>
      <c r="Z5" s="4">
        <f>+IF(X5&lt;&gt;0,+(Y5/X5)*100,0)</f>
        <v>-3.1648678911232633</v>
      </c>
      <c r="AA5" s="19">
        <f>SUM(AA6:AA8)</f>
        <v>470995489</v>
      </c>
    </row>
    <row r="6" spans="1:27" ht="12.75">
      <c r="A6" s="5" t="s">
        <v>32</v>
      </c>
      <c r="B6" s="3"/>
      <c r="C6" s="22">
        <v>638827</v>
      </c>
      <c r="D6" s="22"/>
      <c r="E6" s="23">
        <v>3565754</v>
      </c>
      <c r="F6" s="24">
        <v>300001</v>
      </c>
      <c r="G6" s="24">
        <v>8913</v>
      </c>
      <c r="H6" s="24">
        <v>123660</v>
      </c>
      <c r="I6" s="24">
        <v>27078</v>
      </c>
      <c r="J6" s="24">
        <v>159651</v>
      </c>
      <c r="K6" s="24">
        <v>82910</v>
      </c>
      <c r="L6" s="24">
        <v>45110</v>
      </c>
      <c r="M6" s="24">
        <v>50357</v>
      </c>
      <c r="N6" s="24">
        <v>178377</v>
      </c>
      <c r="O6" s="24">
        <v>52942</v>
      </c>
      <c r="P6" s="24">
        <v>53119</v>
      </c>
      <c r="Q6" s="24">
        <v>46439</v>
      </c>
      <c r="R6" s="24">
        <v>152500</v>
      </c>
      <c r="S6" s="24">
        <v>44627</v>
      </c>
      <c r="T6" s="24">
        <v>291807</v>
      </c>
      <c r="U6" s="24">
        <v>-3769</v>
      </c>
      <c r="V6" s="24">
        <v>332665</v>
      </c>
      <c r="W6" s="24">
        <v>823193</v>
      </c>
      <c r="X6" s="24">
        <v>300001</v>
      </c>
      <c r="Y6" s="24">
        <v>523192</v>
      </c>
      <c r="Z6" s="6">
        <v>174.4</v>
      </c>
      <c r="AA6" s="22">
        <v>300001</v>
      </c>
    </row>
    <row r="7" spans="1:27" ht="12.75">
      <c r="A7" s="5" t="s">
        <v>33</v>
      </c>
      <c r="B7" s="3"/>
      <c r="C7" s="25">
        <v>510254136</v>
      </c>
      <c r="D7" s="25"/>
      <c r="E7" s="26">
        <v>451242014</v>
      </c>
      <c r="F7" s="27">
        <v>470695488</v>
      </c>
      <c r="G7" s="27">
        <v>116261204</v>
      </c>
      <c r="H7" s="27">
        <v>27368915</v>
      </c>
      <c r="I7" s="27">
        <v>29575463</v>
      </c>
      <c r="J7" s="27">
        <v>173205582</v>
      </c>
      <c r="K7" s="27">
        <v>25530189</v>
      </c>
      <c r="L7" s="27">
        <v>31772548</v>
      </c>
      <c r="M7" s="27">
        <v>41437353</v>
      </c>
      <c r="N7" s="27">
        <v>98740090</v>
      </c>
      <c r="O7" s="27">
        <v>31175575</v>
      </c>
      <c r="P7" s="27">
        <v>28228392</v>
      </c>
      <c r="Q7" s="27">
        <v>29822268</v>
      </c>
      <c r="R7" s="27">
        <v>89226235</v>
      </c>
      <c r="S7" s="27">
        <v>37392339</v>
      </c>
      <c r="T7" s="27">
        <v>29236376</v>
      </c>
      <c r="U7" s="27">
        <v>27465289</v>
      </c>
      <c r="V7" s="27">
        <v>94094004</v>
      </c>
      <c r="W7" s="27">
        <v>455265911</v>
      </c>
      <c r="X7" s="27">
        <v>470695488</v>
      </c>
      <c r="Y7" s="27">
        <v>-15429577</v>
      </c>
      <c r="Z7" s="7">
        <v>-3.28</v>
      </c>
      <c r="AA7" s="25">
        <v>470695488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134412765</v>
      </c>
      <c r="D9" s="19">
        <f>SUM(D10:D14)</f>
        <v>0</v>
      </c>
      <c r="E9" s="20">
        <f t="shared" si="1"/>
        <v>253367327</v>
      </c>
      <c r="F9" s="21">
        <f t="shared" si="1"/>
        <v>253480999</v>
      </c>
      <c r="G9" s="21">
        <f t="shared" si="1"/>
        <v>1049496</v>
      </c>
      <c r="H9" s="21">
        <f t="shared" si="1"/>
        <v>6790708</v>
      </c>
      <c r="I9" s="21">
        <f t="shared" si="1"/>
        <v>-1267185</v>
      </c>
      <c r="J9" s="21">
        <f t="shared" si="1"/>
        <v>6573019</v>
      </c>
      <c r="K9" s="21">
        <f t="shared" si="1"/>
        <v>2637644</v>
      </c>
      <c r="L9" s="21">
        <f t="shared" si="1"/>
        <v>53433185</v>
      </c>
      <c r="M9" s="21">
        <f t="shared" si="1"/>
        <v>6562333</v>
      </c>
      <c r="N9" s="21">
        <f t="shared" si="1"/>
        <v>62633162</v>
      </c>
      <c r="O9" s="21">
        <f t="shared" si="1"/>
        <v>5874059</v>
      </c>
      <c r="P9" s="21">
        <f t="shared" si="1"/>
        <v>8416846</v>
      </c>
      <c r="Q9" s="21">
        <f t="shared" si="1"/>
        <v>2317308</v>
      </c>
      <c r="R9" s="21">
        <f t="shared" si="1"/>
        <v>16608213</v>
      </c>
      <c r="S9" s="21">
        <f t="shared" si="1"/>
        <v>3340603</v>
      </c>
      <c r="T9" s="21">
        <f t="shared" si="1"/>
        <v>14995696</v>
      </c>
      <c r="U9" s="21">
        <f t="shared" si="1"/>
        <v>5201739</v>
      </c>
      <c r="V9" s="21">
        <f t="shared" si="1"/>
        <v>23538038</v>
      </c>
      <c r="W9" s="21">
        <f t="shared" si="1"/>
        <v>109352432</v>
      </c>
      <c r="X9" s="21">
        <f t="shared" si="1"/>
        <v>253480999</v>
      </c>
      <c r="Y9" s="21">
        <f t="shared" si="1"/>
        <v>-144128567</v>
      </c>
      <c r="Z9" s="4">
        <f>+IF(X9&lt;&gt;0,+(Y9/X9)*100,0)</f>
        <v>-56.85971239209137</v>
      </c>
      <c r="AA9" s="19">
        <f>SUM(AA10:AA14)</f>
        <v>253480999</v>
      </c>
    </row>
    <row r="10" spans="1:27" ht="12.75">
      <c r="A10" s="5" t="s">
        <v>36</v>
      </c>
      <c r="B10" s="3"/>
      <c r="C10" s="22">
        <v>19238718</v>
      </c>
      <c r="D10" s="22"/>
      <c r="E10" s="23">
        <v>20917184</v>
      </c>
      <c r="F10" s="24">
        <v>20984016</v>
      </c>
      <c r="G10" s="24">
        <v>109503</v>
      </c>
      <c r="H10" s="24">
        <v>4425096</v>
      </c>
      <c r="I10" s="24">
        <v>-2896271</v>
      </c>
      <c r="J10" s="24">
        <v>1638328</v>
      </c>
      <c r="K10" s="24">
        <v>97492</v>
      </c>
      <c r="L10" s="24">
        <v>2144163</v>
      </c>
      <c r="M10" s="24">
        <v>102095</v>
      </c>
      <c r="N10" s="24">
        <v>2343750</v>
      </c>
      <c r="O10" s="24">
        <v>710320</v>
      </c>
      <c r="P10" s="24">
        <v>4789823</v>
      </c>
      <c r="Q10" s="24">
        <v>76991</v>
      </c>
      <c r="R10" s="24">
        <v>5577134</v>
      </c>
      <c r="S10" s="24">
        <v>22030</v>
      </c>
      <c r="T10" s="24">
        <v>3325866</v>
      </c>
      <c r="U10" s="24">
        <v>1927175</v>
      </c>
      <c r="V10" s="24">
        <v>5275071</v>
      </c>
      <c r="W10" s="24">
        <v>14834283</v>
      </c>
      <c r="X10" s="24">
        <v>20984016</v>
      </c>
      <c r="Y10" s="24">
        <v>-6149733</v>
      </c>
      <c r="Z10" s="6">
        <v>-29.31</v>
      </c>
      <c r="AA10" s="22">
        <v>20984016</v>
      </c>
    </row>
    <row r="11" spans="1:27" ht="12.75">
      <c r="A11" s="5" t="s">
        <v>37</v>
      </c>
      <c r="B11" s="3"/>
      <c r="C11" s="22">
        <v>352193</v>
      </c>
      <c r="D11" s="22"/>
      <c r="E11" s="23">
        <v>1985819</v>
      </c>
      <c r="F11" s="24">
        <v>6707190</v>
      </c>
      <c r="G11" s="24">
        <v>5614</v>
      </c>
      <c r="H11" s="24">
        <v>319205</v>
      </c>
      <c r="I11" s="24">
        <v>-300085</v>
      </c>
      <c r="J11" s="24">
        <v>24734</v>
      </c>
      <c r="K11" s="24">
        <v>24940</v>
      </c>
      <c r="L11" s="24">
        <v>85143</v>
      </c>
      <c r="M11" s="24">
        <v>157925</v>
      </c>
      <c r="N11" s="24">
        <v>268008</v>
      </c>
      <c r="O11" s="24">
        <v>130126</v>
      </c>
      <c r="P11" s="24">
        <v>857588</v>
      </c>
      <c r="Q11" s="24">
        <v>30610</v>
      </c>
      <c r="R11" s="24">
        <v>1018324</v>
      </c>
      <c r="S11" s="24"/>
      <c r="T11" s="24">
        <v>141935</v>
      </c>
      <c r="U11" s="24">
        <v>-237735</v>
      </c>
      <c r="V11" s="24">
        <v>-95800</v>
      </c>
      <c r="W11" s="24">
        <v>1215266</v>
      </c>
      <c r="X11" s="24">
        <v>6707190</v>
      </c>
      <c r="Y11" s="24">
        <v>-5491924</v>
      </c>
      <c r="Z11" s="6">
        <v>-81.88</v>
      </c>
      <c r="AA11" s="22">
        <v>6707190</v>
      </c>
    </row>
    <row r="12" spans="1:27" ht="12.75">
      <c r="A12" s="5" t="s">
        <v>38</v>
      </c>
      <c r="B12" s="3"/>
      <c r="C12" s="22">
        <v>123717447</v>
      </c>
      <c r="D12" s="22"/>
      <c r="E12" s="23">
        <v>124978917</v>
      </c>
      <c r="F12" s="24">
        <v>123696798</v>
      </c>
      <c r="G12" s="24">
        <v>367407</v>
      </c>
      <c r="H12" s="24">
        <v>1478039</v>
      </c>
      <c r="I12" s="24">
        <v>1370896</v>
      </c>
      <c r="J12" s="24">
        <v>3216342</v>
      </c>
      <c r="K12" s="24">
        <v>1946993</v>
      </c>
      <c r="L12" s="24">
        <v>4975163</v>
      </c>
      <c r="M12" s="24">
        <v>3708510</v>
      </c>
      <c r="N12" s="24">
        <v>10630666</v>
      </c>
      <c r="O12" s="24">
        <v>1976911</v>
      </c>
      <c r="P12" s="24">
        <v>2209781</v>
      </c>
      <c r="Q12" s="24">
        <v>1647352</v>
      </c>
      <c r="R12" s="24">
        <v>5834044</v>
      </c>
      <c r="S12" s="24">
        <v>394332</v>
      </c>
      <c r="T12" s="24">
        <v>3827249</v>
      </c>
      <c r="U12" s="24">
        <v>2773022</v>
      </c>
      <c r="V12" s="24">
        <v>6994603</v>
      </c>
      <c r="W12" s="24">
        <v>26675655</v>
      </c>
      <c r="X12" s="24">
        <v>123696798</v>
      </c>
      <c r="Y12" s="24">
        <v>-97021143</v>
      </c>
      <c r="Z12" s="6">
        <v>-78.43</v>
      </c>
      <c r="AA12" s="22">
        <v>123696798</v>
      </c>
    </row>
    <row r="13" spans="1:27" ht="12.75">
      <c r="A13" s="5" t="s">
        <v>39</v>
      </c>
      <c r="B13" s="3"/>
      <c r="C13" s="22">
        <v>-8895593</v>
      </c>
      <c r="D13" s="22"/>
      <c r="E13" s="23">
        <v>105485407</v>
      </c>
      <c r="F13" s="24">
        <v>102092995</v>
      </c>
      <c r="G13" s="24">
        <v>566972</v>
      </c>
      <c r="H13" s="24">
        <v>568368</v>
      </c>
      <c r="I13" s="24">
        <v>558275</v>
      </c>
      <c r="J13" s="24">
        <v>1693615</v>
      </c>
      <c r="K13" s="24">
        <v>568219</v>
      </c>
      <c r="L13" s="24">
        <v>46228716</v>
      </c>
      <c r="M13" s="24">
        <v>2593803</v>
      </c>
      <c r="N13" s="24">
        <v>49390738</v>
      </c>
      <c r="O13" s="24">
        <v>3056702</v>
      </c>
      <c r="P13" s="24">
        <v>559654</v>
      </c>
      <c r="Q13" s="24">
        <v>562355</v>
      </c>
      <c r="R13" s="24">
        <v>4178711</v>
      </c>
      <c r="S13" s="24">
        <v>2924241</v>
      </c>
      <c r="T13" s="24">
        <v>7700646</v>
      </c>
      <c r="U13" s="24">
        <v>739277</v>
      </c>
      <c r="V13" s="24">
        <v>11364164</v>
      </c>
      <c r="W13" s="24">
        <v>66627228</v>
      </c>
      <c r="X13" s="24">
        <v>102092995</v>
      </c>
      <c r="Y13" s="24">
        <v>-35465767</v>
      </c>
      <c r="Z13" s="6">
        <v>-34.74</v>
      </c>
      <c r="AA13" s="22">
        <v>102092995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25061140</v>
      </c>
      <c r="D15" s="19">
        <f>SUM(D16:D18)</f>
        <v>0</v>
      </c>
      <c r="E15" s="20">
        <f t="shared" si="2"/>
        <v>9040024</v>
      </c>
      <c r="F15" s="21">
        <f t="shared" si="2"/>
        <v>16003550</v>
      </c>
      <c r="G15" s="21">
        <f t="shared" si="2"/>
        <v>547515</v>
      </c>
      <c r="H15" s="21">
        <f t="shared" si="2"/>
        <v>1016213</v>
      </c>
      <c r="I15" s="21">
        <f t="shared" si="2"/>
        <v>1202779</v>
      </c>
      <c r="J15" s="21">
        <f t="shared" si="2"/>
        <v>2766507</v>
      </c>
      <c r="K15" s="21">
        <f t="shared" si="2"/>
        <v>608918</v>
      </c>
      <c r="L15" s="21">
        <f t="shared" si="2"/>
        <v>1148178</v>
      </c>
      <c r="M15" s="21">
        <f t="shared" si="2"/>
        <v>427253</v>
      </c>
      <c r="N15" s="21">
        <f t="shared" si="2"/>
        <v>2184349</v>
      </c>
      <c r="O15" s="21">
        <f t="shared" si="2"/>
        <v>892157</v>
      </c>
      <c r="P15" s="21">
        <f t="shared" si="2"/>
        <v>1768763</v>
      </c>
      <c r="Q15" s="21">
        <f t="shared" si="2"/>
        <v>715610</v>
      </c>
      <c r="R15" s="21">
        <f t="shared" si="2"/>
        <v>3376530</v>
      </c>
      <c r="S15" s="21">
        <f t="shared" si="2"/>
        <v>370113</v>
      </c>
      <c r="T15" s="21">
        <f t="shared" si="2"/>
        <v>1101644</v>
      </c>
      <c r="U15" s="21">
        <f t="shared" si="2"/>
        <v>2694991</v>
      </c>
      <c r="V15" s="21">
        <f t="shared" si="2"/>
        <v>4166748</v>
      </c>
      <c r="W15" s="21">
        <f t="shared" si="2"/>
        <v>12494134</v>
      </c>
      <c r="X15" s="21">
        <f t="shared" si="2"/>
        <v>16003550</v>
      </c>
      <c r="Y15" s="21">
        <f t="shared" si="2"/>
        <v>-3509416</v>
      </c>
      <c r="Z15" s="4">
        <f>+IF(X15&lt;&gt;0,+(Y15/X15)*100,0)</f>
        <v>-21.928984506562607</v>
      </c>
      <c r="AA15" s="19">
        <f>SUM(AA16:AA18)</f>
        <v>16003550</v>
      </c>
    </row>
    <row r="16" spans="1:27" ht="12.75">
      <c r="A16" s="5" t="s">
        <v>42</v>
      </c>
      <c r="B16" s="3"/>
      <c r="C16" s="22">
        <v>12527165</v>
      </c>
      <c r="D16" s="22"/>
      <c r="E16" s="23">
        <v>8027653</v>
      </c>
      <c r="F16" s="24">
        <v>12755235</v>
      </c>
      <c r="G16" s="24">
        <v>535055</v>
      </c>
      <c r="H16" s="24">
        <v>848030</v>
      </c>
      <c r="I16" s="24">
        <v>1098940</v>
      </c>
      <c r="J16" s="24">
        <v>2482025</v>
      </c>
      <c r="K16" s="24">
        <v>597976</v>
      </c>
      <c r="L16" s="24">
        <v>928456</v>
      </c>
      <c r="M16" s="24">
        <v>416872</v>
      </c>
      <c r="N16" s="24">
        <v>1943304</v>
      </c>
      <c r="O16" s="24">
        <v>518574</v>
      </c>
      <c r="P16" s="24">
        <v>1676268</v>
      </c>
      <c r="Q16" s="24">
        <v>503714</v>
      </c>
      <c r="R16" s="24">
        <v>2698556</v>
      </c>
      <c r="S16" s="24">
        <v>-435</v>
      </c>
      <c r="T16" s="24">
        <v>-182805</v>
      </c>
      <c r="U16" s="24">
        <v>1997646</v>
      </c>
      <c r="V16" s="24">
        <v>1814406</v>
      </c>
      <c r="W16" s="24">
        <v>8938291</v>
      </c>
      <c r="X16" s="24">
        <v>12755235</v>
      </c>
      <c r="Y16" s="24">
        <v>-3816944</v>
      </c>
      <c r="Z16" s="6">
        <v>-29.92</v>
      </c>
      <c r="AA16" s="22">
        <v>12755235</v>
      </c>
    </row>
    <row r="17" spans="1:27" ht="12.75">
      <c r="A17" s="5" t="s">
        <v>43</v>
      </c>
      <c r="B17" s="3"/>
      <c r="C17" s="22">
        <v>12047628</v>
      </c>
      <c r="D17" s="22"/>
      <c r="E17" s="23">
        <v>984000</v>
      </c>
      <c r="F17" s="24">
        <v>2701315</v>
      </c>
      <c r="G17" s="24">
        <v>4943</v>
      </c>
      <c r="H17" s="24">
        <v>87517</v>
      </c>
      <c r="I17" s="24">
        <v>-77931</v>
      </c>
      <c r="J17" s="24">
        <v>14529</v>
      </c>
      <c r="K17" s="24">
        <v>3860</v>
      </c>
      <c r="L17" s="24">
        <v>196578</v>
      </c>
      <c r="M17" s="24">
        <v>6196</v>
      </c>
      <c r="N17" s="24">
        <v>206634</v>
      </c>
      <c r="O17" s="24">
        <v>351387</v>
      </c>
      <c r="P17" s="24">
        <v>89888</v>
      </c>
      <c r="Q17" s="24">
        <v>197145</v>
      </c>
      <c r="R17" s="24">
        <v>638420</v>
      </c>
      <c r="S17" s="24">
        <v>576390</v>
      </c>
      <c r="T17" s="24">
        <v>780200</v>
      </c>
      <c r="U17" s="24">
        <v>546590</v>
      </c>
      <c r="V17" s="24">
        <v>1903180</v>
      </c>
      <c r="W17" s="24">
        <v>2762763</v>
      </c>
      <c r="X17" s="24">
        <v>2701315</v>
      </c>
      <c r="Y17" s="24">
        <v>61448</v>
      </c>
      <c r="Z17" s="6">
        <v>2.27</v>
      </c>
      <c r="AA17" s="22">
        <v>2701315</v>
      </c>
    </row>
    <row r="18" spans="1:27" ht="12.75">
      <c r="A18" s="5" t="s">
        <v>44</v>
      </c>
      <c r="B18" s="3"/>
      <c r="C18" s="22">
        <v>486347</v>
      </c>
      <c r="D18" s="22"/>
      <c r="E18" s="23">
        <v>28371</v>
      </c>
      <c r="F18" s="24">
        <v>547000</v>
      </c>
      <c r="G18" s="24">
        <v>7517</v>
      </c>
      <c r="H18" s="24">
        <v>80666</v>
      </c>
      <c r="I18" s="24">
        <v>181770</v>
      </c>
      <c r="J18" s="24">
        <v>269953</v>
      </c>
      <c r="K18" s="24">
        <v>7082</v>
      </c>
      <c r="L18" s="24">
        <v>23144</v>
      </c>
      <c r="M18" s="24">
        <v>4185</v>
      </c>
      <c r="N18" s="24">
        <v>34411</v>
      </c>
      <c r="O18" s="24">
        <v>22196</v>
      </c>
      <c r="P18" s="24">
        <v>2607</v>
      </c>
      <c r="Q18" s="24">
        <v>14751</v>
      </c>
      <c r="R18" s="24">
        <v>39554</v>
      </c>
      <c r="S18" s="24">
        <v>-205842</v>
      </c>
      <c r="T18" s="24">
        <v>504249</v>
      </c>
      <c r="U18" s="24">
        <v>150755</v>
      </c>
      <c r="V18" s="24">
        <v>449162</v>
      </c>
      <c r="W18" s="24">
        <v>793080</v>
      </c>
      <c r="X18" s="24">
        <v>547000</v>
      </c>
      <c r="Y18" s="24">
        <v>246080</v>
      </c>
      <c r="Z18" s="6">
        <v>44.99</v>
      </c>
      <c r="AA18" s="22">
        <v>547000</v>
      </c>
    </row>
    <row r="19" spans="1:27" ht="12.75">
      <c r="A19" s="2" t="s">
        <v>45</v>
      </c>
      <c r="B19" s="8"/>
      <c r="C19" s="19">
        <f aca="true" t="shared" si="3" ref="C19:Y19">SUM(C20:C23)</f>
        <v>935708889</v>
      </c>
      <c r="D19" s="19">
        <f>SUM(D20:D23)</f>
        <v>0</v>
      </c>
      <c r="E19" s="20">
        <f t="shared" si="3"/>
        <v>1202446098</v>
      </c>
      <c r="F19" s="21">
        <f t="shared" si="3"/>
        <v>1090519983</v>
      </c>
      <c r="G19" s="21">
        <f t="shared" si="3"/>
        <v>143940568</v>
      </c>
      <c r="H19" s="21">
        <f t="shared" si="3"/>
        <v>74343841</v>
      </c>
      <c r="I19" s="21">
        <f t="shared" si="3"/>
        <v>82322304</v>
      </c>
      <c r="J19" s="21">
        <f t="shared" si="3"/>
        <v>300606713</v>
      </c>
      <c r="K19" s="21">
        <f t="shared" si="3"/>
        <v>80788046</v>
      </c>
      <c r="L19" s="21">
        <f t="shared" si="3"/>
        <v>88370144</v>
      </c>
      <c r="M19" s="21">
        <f t="shared" si="3"/>
        <v>96235294</v>
      </c>
      <c r="N19" s="21">
        <f t="shared" si="3"/>
        <v>265393484</v>
      </c>
      <c r="O19" s="21">
        <f t="shared" si="3"/>
        <v>89412059</v>
      </c>
      <c r="P19" s="21">
        <f t="shared" si="3"/>
        <v>83574130</v>
      </c>
      <c r="Q19" s="21">
        <f t="shared" si="3"/>
        <v>99590692</v>
      </c>
      <c r="R19" s="21">
        <f t="shared" si="3"/>
        <v>272576881</v>
      </c>
      <c r="S19" s="21">
        <f t="shared" si="3"/>
        <v>95440181</v>
      </c>
      <c r="T19" s="21">
        <f t="shared" si="3"/>
        <v>101183534</v>
      </c>
      <c r="U19" s="21">
        <f t="shared" si="3"/>
        <v>73541439</v>
      </c>
      <c r="V19" s="21">
        <f t="shared" si="3"/>
        <v>270165154</v>
      </c>
      <c r="W19" s="21">
        <f t="shared" si="3"/>
        <v>1108742232</v>
      </c>
      <c r="X19" s="21">
        <f t="shared" si="3"/>
        <v>1090519983</v>
      </c>
      <c r="Y19" s="21">
        <f t="shared" si="3"/>
        <v>18222249</v>
      </c>
      <c r="Z19" s="4">
        <f>+IF(X19&lt;&gt;0,+(Y19/X19)*100,0)</f>
        <v>1.6709688299219365</v>
      </c>
      <c r="AA19" s="19">
        <f>SUM(AA20:AA23)</f>
        <v>1090519983</v>
      </c>
    </row>
    <row r="20" spans="1:27" ht="12.75">
      <c r="A20" s="5" t="s">
        <v>46</v>
      </c>
      <c r="B20" s="3"/>
      <c r="C20" s="22">
        <v>559869281</v>
      </c>
      <c r="D20" s="22"/>
      <c r="E20" s="23">
        <v>711348537</v>
      </c>
      <c r="F20" s="24">
        <v>683765366</v>
      </c>
      <c r="G20" s="24">
        <v>72679755</v>
      </c>
      <c r="H20" s="24">
        <v>53010267</v>
      </c>
      <c r="I20" s="24">
        <v>59712474</v>
      </c>
      <c r="J20" s="24">
        <v>185402496</v>
      </c>
      <c r="K20" s="24">
        <v>56204799</v>
      </c>
      <c r="L20" s="24">
        <v>48747275</v>
      </c>
      <c r="M20" s="24">
        <v>47714404</v>
      </c>
      <c r="N20" s="24">
        <v>152666478</v>
      </c>
      <c r="O20" s="24">
        <v>53676812</v>
      </c>
      <c r="P20" s="24">
        <v>51489041</v>
      </c>
      <c r="Q20" s="24">
        <v>68126179</v>
      </c>
      <c r="R20" s="24">
        <v>173292032</v>
      </c>
      <c r="S20" s="24">
        <v>44976659</v>
      </c>
      <c r="T20" s="24">
        <v>62427707</v>
      </c>
      <c r="U20" s="24">
        <v>49180590</v>
      </c>
      <c r="V20" s="24">
        <v>156584956</v>
      </c>
      <c r="W20" s="24">
        <v>667945962</v>
      </c>
      <c r="X20" s="24">
        <v>683765366</v>
      </c>
      <c r="Y20" s="24">
        <v>-15819404</v>
      </c>
      <c r="Z20" s="6">
        <v>-2.31</v>
      </c>
      <c r="AA20" s="22">
        <v>683765366</v>
      </c>
    </row>
    <row r="21" spans="1:27" ht="12.75">
      <c r="A21" s="5" t="s">
        <v>47</v>
      </c>
      <c r="B21" s="3"/>
      <c r="C21" s="22">
        <v>161028671</v>
      </c>
      <c r="D21" s="22"/>
      <c r="E21" s="23">
        <v>222247797</v>
      </c>
      <c r="F21" s="24">
        <v>86767450</v>
      </c>
      <c r="G21" s="24">
        <v>15330561</v>
      </c>
      <c r="H21" s="24">
        <v>11549806</v>
      </c>
      <c r="I21" s="24">
        <v>13736595</v>
      </c>
      <c r="J21" s="24">
        <v>40616962</v>
      </c>
      <c r="K21" s="24">
        <v>12773182</v>
      </c>
      <c r="L21" s="24">
        <v>13596719</v>
      </c>
      <c r="M21" s="24">
        <v>20460466</v>
      </c>
      <c r="N21" s="24">
        <v>46830367</v>
      </c>
      <c r="O21" s="24">
        <v>14213367</v>
      </c>
      <c r="P21" s="24">
        <v>19424834</v>
      </c>
      <c r="Q21" s="24">
        <v>19477390</v>
      </c>
      <c r="R21" s="24">
        <v>53115591</v>
      </c>
      <c r="S21" s="24">
        <v>23932680</v>
      </c>
      <c r="T21" s="24">
        <v>16624851</v>
      </c>
      <c r="U21" s="24">
        <v>12931918</v>
      </c>
      <c r="V21" s="24">
        <v>53489449</v>
      </c>
      <c r="W21" s="24">
        <v>194052369</v>
      </c>
      <c r="X21" s="24">
        <v>86767450</v>
      </c>
      <c r="Y21" s="24">
        <v>107284919</v>
      </c>
      <c r="Z21" s="6">
        <v>123.65</v>
      </c>
      <c r="AA21" s="22">
        <v>86767450</v>
      </c>
    </row>
    <row r="22" spans="1:27" ht="12.75">
      <c r="A22" s="5" t="s">
        <v>48</v>
      </c>
      <c r="B22" s="3"/>
      <c r="C22" s="25">
        <v>135723334</v>
      </c>
      <c r="D22" s="25"/>
      <c r="E22" s="26">
        <v>177356513</v>
      </c>
      <c r="F22" s="27">
        <v>222789139</v>
      </c>
      <c r="G22" s="27">
        <v>31278904</v>
      </c>
      <c r="H22" s="27">
        <v>5273385</v>
      </c>
      <c r="I22" s="27">
        <v>3964843</v>
      </c>
      <c r="J22" s="27">
        <v>40517132</v>
      </c>
      <c r="K22" s="27">
        <v>6867038</v>
      </c>
      <c r="L22" s="27">
        <v>23091050</v>
      </c>
      <c r="M22" s="27">
        <v>14569536</v>
      </c>
      <c r="N22" s="27">
        <v>44527624</v>
      </c>
      <c r="O22" s="27">
        <v>10788258</v>
      </c>
      <c r="P22" s="27">
        <v>7935907</v>
      </c>
      <c r="Q22" s="27">
        <v>7230034</v>
      </c>
      <c r="R22" s="27">
        <v>25954199</v>
      </c>
      <c r="S22" s="27">
        <v>16330139</v>
      </c>
      <c r="T22" s="27">
        <v>13844626</v>
      </c>
      <c r="U22" s="27">
        <v>6670078</v>
      </c>
      <c r="V22" s="27">
        <v>36844843</v>
      </c>
      <c r="W22" s="27">
        <v>147843798</v>
      </c>
      <c r="X22" s="27">
        <v>222789139</v>
      </c>
      <c r="Y22" s="27">
        <v>-74945341</v>
      </c>
      <c r="Z22" s="7">
        <v>-33.64</v>
      </c>
      <c r="AA22" s="25">
        <v>222789139</v>
      </c>
    </row>
    <row r="23" spans="1:27" ht="12.75">
      <c r="A23" s="5" t="s">
        <v>49</v>
      </c>
      <c r="B23" s="3"/>
      <c r="C23" s="22">
        <v>79087603</v>
      </c>
      <c r="D23" s="22"/>
      <c r="E23" s="23">
        <v>91493251</v>
      </c>
      <c r="F23" s="24">
        <v>97198028</v>
      </c>
      <c r="G23" s="24">
        <v>24651348</v>
      </c>
      <c r="H23" s="24">
        <v>4510383</v>
      </c>
      <c r="I23" s="24">
        <v>4908392</v>
      </c>
      <c r="J23" s="24">
        <v>34070123</v>
      </c>
      <c r="K23" s="24">
        <v>4943027</v>
      </c>
      <c r="L23" s="24">
        <v>2935100</v>
      </c>
      <c r="M23" s="24">
        <v>13490888</v>
      </c>
      <c r="N23" s="24">
        <v>21369015</v>
      </c>
      <c r="O23" s="24">
        <v>10733622</v>
      </c>
      <c r="P23" s="24">
        <v>4724348</v>
      </c>
      <c r="Q23" s="24">
        <v>4757089</v>
      </c>
      <c r="R23" s="24">
        <v>20215059</v>
      </c>
      <c r="S23" s="24">
        <v>10200703</v>
      </c>
      <c r="T23" s="24">
        <v>8286350</v>
      </c>
      <c r="U23" s="24">
        <v>4758853</v>
      </c>
      <c r="V23" s="24">
        <v>23245906</v>
      </c>
      <c r="W23" s="24">
        <v>98900103</v>
      </c>
      <c r="X23" s="24">
        <v>97198028</v>
      </c>
      <c r="Y23" s="24">
        <v>1702075</v>
      </c>
      <c r="Z23" s="6">
        <v>1.75</v>
      </c>
      <c r="AA23" s="22">
        <v>97198028</v>
      </c>
    </row>
    <row r="24" spans="1:27" ht="12.75">
      <c r="A24" s="2" t="s">
        <v>50</v>
      </c>
      <c r="B24" s="8" t="s">
        <v>51</v>
      </c>
      <c r="C24" s="19">
        <v>67989</v>
      </c>
      <c r="D24" s="19"/>
      <c r="E24" s="20">
        <v>73570</v>
      </c>
      <c r="F24" s="21">
        <v>443304</v>
      </c>
      <c r="G24" s="21">
        <v>8221</v>
      </c>
      <c r="H24" s="21">
        <v>8639</v>
      </c>
      <c r="I24" s="21">
        <v>8360</v>
      </c>
      <c r="J24" s="21">
        <v>25220</v>
      </c>
      <c r="K24" s="21">
        <v>8360</v>
      </c>
      <c r="L24" s="21">
        <v>8360</v>
      </c>
      <c r="M24" s="21">
        <v>8360</v>
      </c>
      <c r="N24" s="21">
        <v>25080</v>
      </c>
      <c r="O24" s="21">
        <v>8360</v>
      </c>
      <c r="P24" s="21">
        <v>8360</v>
      </c>
      <c r="Q24" s="21">
        <v>8360</v>
      </c>
      <c r="R24" s="21">
        <v>25080</v>
      </c>
      <c r="S24" s="21">
        <v>8360</v>
      </c>
      <c r="T24" s="21">
        <v>8360</v>
      </c>
      <c r="U24" s="21">
        <v>8360</v>
      </c>
      <c r="V24" s="21">
        <v>25080</v>
      </c>
      <c r="W24" s="21">
        <v>100460</v>
      </c>
      <c r="X24" s="21">
        <v>443304</v>
      </c>
      <c r="Y24" s="21">
        <v>-342844</v>
      </c>
      <c r="Z24" s="4">
        <v>-77.34</v>
      </c>
      <c r="AA24" s="19">
        <v>443304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1606143746</v>
      </c>
      <c r="D25" s="40">
        <f>+D5+D9+D15+D19+D24</f>
        <v>0</v>
      </c>
      <c r="E25" s="41">
        <f t="shared" si="4"/>
        <v>1919734787</v>
      </c>
      <c r="F25" s="42">
        <f t="shared" si="4"/>
        <v>1831443325</v>
      </c>
      <c r="G25" s="42">
        <f t="shared" si="4"/>
        <v>261815917</v>
      </c>
      <c r="H25" s="42">
        <f t="shared" si="4"/>
        <v>109651976</v>
      </c>
      <c r="I25" s="42">
        <f t="shared" si="4"/>
        <v>111868799</v>
      </c>
      <c r="J25" s="42">
        <f t="shared" si="4"/>
        <v>483336692</v>
      </c>
      <c r="K25" s="42">
        <f t="shared" si="4"/>
        <v>109656067</v>
      </c>
      <c r="L25" s="42">
        <f t="shared" si="4"/>
        <v>174777525</v>
      </c>
      <c r="M25" s="42">
        <f t="shared" si="4"/>
        <v>144720950</v>
      </c>
      <c r="N25" s="42">
        <f t="shared" si="4"/>
        <v>429154542</v>
      </c>
      <c r="O25" s="42">
        <f t="shared" si="4"/>
        <v>127415152</v>
      </c>
      <c r="P25" s="42">
        <f t="shared" si="4"/>
        <v>122049610</v>
      </c>
      <c r="Q25" s="42">
        <f t="shared" si="4"/>
        <v>132500677</v>
      </c>
      <c r="R25" s="42">
        <f t="shared" si="4"/>
        <v>381965439</v>
      </c>
      <c r="S25" s="42">
        <f t="shared" si="4"/>
        <v>136596223</v>
      </c>
      <c r="T25" s="42">
        <f t="shared" si="4"/>
        <v>146817417</v>
      </c>
      <c r="U25" s="42">
        <f t="shared" si="4"/>
        <v>108908049</v>
      </c>
      <c r="V25" s="42">
        <f t="shared" si="4"/>
        <v>392321689</v>
      </c>
      <c r="W25" s="42">
        <f t="shared" si="4"/>
        <v>1686778362</v>
      </c>
      <c r="X25" s="42">
        <f t="shared" si="4"/>
        <v>1831443325</v>
      </c>
      <c r="Y25" s="42">
        <f t="shared" si="4"/>
        <v>-144664963</v>
      </c>
      <c r="Z25" s="43">
        <f>+IF(X25&lt;&gt;0,+(Y25/X25)*100,0)</f>
        <v>-7.898959308500578</v>
      </c>
      <c r="AA25" s="40">
        <f>+AA5+AA9+AA15+AA19+AA24</f>
        <v>1831443325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235238679</v>
      </c>
      <c r="D28" s="19">
        <f>SUM(D29:D31)</f>
        <v>0</v>
      </c>
      <c r="E28" s="20">
        <f t="shared" si="5"/>
        <v>367326569</v>
      </c>
      <c r="F28" s="21">
        <f t="shared" si="5"/>
        <v>333982233</v>
      </c>
      <c r="G28" s="21">
        <f t="shared" si="5"/>
        <v>13094788</v>
      </c>
      <c r="H28" s="21">
        <f t="shared" si="5"/>
        <v>18706650</v>
      </c>
      <c r="I28" s="21">
        <f t="shared" si="5"/>
        <v>19803008</v>
      </c>
      <c r="J28" s="21">
        <f t="shared" si="5"/>
        <v>51604446</v>
      </c>
      <c r="K28" s="21">
        <f t="shared" si="5"/>
        <v>25160247</v>
      </c>
      <c r="L28" s="21">
        <f t="shared" si="5"/>
        <v>23744950</v>
      </c>
      <c r="M28" s="21">
        <f t="shared" si="5"/>
        <v>19705188</v>
      </c>
      <c r="N28" s="21">
        <f t="shared" si="5"/>
        <v>68610385</v>
      </c>
      <c r="O28" s="21">
        <f t="shared" si="5"/>
        <v>12668547</v>
      </c>
      <c r="P28" s="21">
        <f t="shared" si="5"/>
        <v>19909196</v>
      </c>
      <c r="Q28" s="21">
        <f t="shared" si="5"/>
        <v>20320604</v>
      </c>
      <c r="R28" s="21">
        <f t="shared" si="5"/>
        <v>52898347</v>
      </c>
      <c r="S28" s="21">
        <f t="shared" si="5"/>
        <v>18081180</v>
      </c>
      <c r="T28" s="21">
        <f t="shared" si="5"/>
        <v>19711030</v>
      </c>
      <c r="U28" s="21">
        <f t="shared" si="5"/>
        <v>25225230</v>
      </c>
      <c r="V28" s="21">
        <f t="shared" si="5"/>
        <v>63017440</v>
      </c>
      <c r="W28" s="21">
        <f t="shared" si="5"/>
        <v>236130618</v>
      </c>
      <c r="X28" s="21">
        <f t="shared" si="5"/>
        <v>333982233</v>
      </c>
      <c r="Y28" s="21">
        <f t="shared" si="5"/>
        <v>-97851615</v>
      </c>
      <c r="Z28" s="4">
        <f>+IF(X28&lt;&gt;0,+(Y28/X28)*100,0)</f>
        <v>-29.298449238166512</v>
      </c>
      <c r="AA28" s="19">
        <f>SUM(AA29:AA31)</f>
        <v>333982233</v>
      </c>
    </row>
    <row r="29" spans="1:27" ht="12.75">
      <c r="A29" s="5" t="s">
        <v>32</v>
      </c>
      <c r="B29" s="3"/>
      <c r="C29" s="22">
        <v>59845658</v>
      </c>
      <c r="D29" s="22"/>
      <c r="E29" s="23">
        <v>75154647</v>
      </c>
      <c r="F29" s="24">
        <v>56380901</v>
      </c>
      <c r="G29" s="24">
        <v>3785281</v>
      </c>
      <c r="H29" s="24">
        <v>3967319</v>
      </c>
      <c r="I29" s="24">
        <v>3969299</v>
      </c>
      <c r="J29" s="24">
        <v>11721899</v>
      </c>
      <c r="K29" s="24">
        <v>4073284</v>
      </c>
      <c r="L29" s="24">
        <v>4806777</v>
      </c>
      <c r="M29" s="24">
        <v>4973476</v>
      </c>
      <c r="N29" s="24">
        <v>13853537</v>
      </c>
      <c r="O29" s="24">
        <v>3942028</v>
      </c>
      <c r="P29" s="24">
        <v>5127819</v>
      </c>
      <c r="Q29" s="24">
        <v>3944003</v>
      </c>
      <c r="R29" s="24">
        <v>13013850</v>
      </c>
      <c r="S29" s="24">
        <v>4533522</v>
      </c>
      <c r="T29" s="24">
        <v>5663339</v>
      </c>
      <c r="U29" s="24">
        <v>4591653</v>
      </c>
      <c r="V29" s="24">
        <v>14788514</v>
      </c>
      <c r="W29" s="24">
        <v>53377800</v>
      </c>
      <c r="X29" s="24">
        <v>56380901</v>
      </c>
      <c r="Y29" s="24">
        <v>-3003101</v>
      </c>
      <c r="Z29" s="6">
        <v>-5.33</v>
      </c>
      <c r="AA29" s="22">
        <v>56380901</v>
      </c>
    </row>
    <row r="30" spans="1:27" ht="12.75">
      <c r="A30" s="5" t="s">
        <v>33</v>
      </c>
      <c r="B30" s="3"/>
      <c r="C30" s="25">
        <v>165166128</v>
      </c>
      <c r="D30" s="25"/>
      <c r="E30" s="26">
        <v>278649908</v>
      </c>
      <c r="F30" s="27">
        <v>260848915</v>
      </c>
      <c r="G30" s="27">
        <v>8972954</v>
      </c>
      <c r="H30" s="27">
        <v>14310839</v>
      </c>
      <c r="I30" s="27">
        <v>14923420</v>
      </c>
      <c r="J30" s="27">
        <v>38207213</v>
      </c>
      <c r="K30" s="27">
        <v>19486862</v>
      </c>
      <c r="L30" s="27">
        <v>16218045</v>
      </c>
      <c r="M30" s="27">
        <v>12575043</v>
      </c>
      <c r="N30" s="27">
        <v>48279950</v>
      </c>
      <c r="O30" s="27">
        <v>8230082</v>
      </c>
      <c r="P30" s="27">
        <v>14393489</v>
      </c>
      <c r="Q30" s="27">
        <v>15906601</v>
      </c>
      <c r="R30" s="27">
        <v>38530172</v>
      </c>
      <c r="S30" s="27">
        <v>12864441</v>
      </c>
      <c r="T30" s="27">
        <v>13662707</v>
      </c>
      <c r="U30" s="27">
        <v>19928629</v>
      </c>
      <c r="V30" s="27">
        <v>46455777</v>
      </c>
      <c r="W30" s="27">
        <v>171473112</v>
      </c>
      <c r="X30" s="27">
        <v>260848915</v>
      </c>
      <c r="Y30" s="27">
        <v>-89375803</v>
      </c>
      <c r="Z30" s="7">
        <v>-34.26</v>
      </c>
      <c r="AA30" s="25">
        <v>260848915</v>
      </c>
    </row>
    <row r="31" spans="1:27" ht="12.75">
      <c r="A31" s="5" t="s">
        <v>34</v>
      </c>
      <c r="B31" s="3"/>
      <c r="C31" s="22">
        <v>10226893</v>
      </c>
      <c r="D31" s="22"/>
      <c r="E31" s="23">
        <v>13522014</v>
      </c>
      <c r="F31" s="24">
        <v>16752417</v>
      </c>
      <c r="G31" s="24">
        <v>336553</v>
      </c>
      <c r="H31" s="24">
        <v>428492</v>
      </c>
      <c r="I31" s="24">
        <v>910289</v>
      </c>
      <c r="J31" s="24">
        <v>1675334</v>
      </c>
      <c r="K31" s="24">
        <v>1600101</v>
      </c>
      <c r="L31" s="24">
        <v>2720128</v>
      </c>
      <c r="M31" s="24">
        <v>2156669</v>
      </c>
      <c r="N31" s="24">
        <v>6476898</v>
      </c>
      <c r="O31" s="24">
        <v>496437</v>
      </c>
      <c r="P31" s="24">
        <v>387888</v>
      </c>
      <c r="Q31" s="24">
        <v>470000</v>
      </c>
      <c r="R31" s="24">
        <v>1354325</v>
      </c>
      <c r="S31" s="24">
        <v>683217</v>
      </c>
      <c r="T31" s="24">
        <v>384984</v>
      </c>
      <c r="U31" s="24">
        <v>704948</v>
      </c>
      <c r="V31" s="24">
        <v>1773149</v>
      </c>
      <c r="W31" s="24">
        <v>11279706</v>
      </c>
      <c r="X31" s="24">
        <v>16752417</v>
      </c>
      <c r="Y31" s="24">
        <v>-5472711</v>
      </c>
      <c r="Z31" s="6">
        <v>-32.67</v>
      </c>
      <c r="AA31" s="22">
        <v>16752417</v>
      </c>
    </row>
    <row r="32" spans="1:27" ht="12.75">
      <c r="A32" s="2" t="s">
        <v>35</v>
      </c>
      <c r="B32" s="3"/>
      <c r="C32" s="19">
        <f aca="true" t="shared" si="6" ref="C32:Y32">SUM(C33:C37)</f>
        <v>331840554</v>
      </c>
      <c r="D32" s="19">
        <f>SUM(D33:D37)</f>
        <v>0</v>
      </c>
      <c r="E32" s="20">
        <f t="shared" si="6"/>
        <v>406610254</v>
      </c>
      <c r="F32" s="21">
        <f t="shared" si="6"/>
        <v>415947152</v>
      </c>
      <c r="G32" s="21">
        <f t="shared" si="6"/>
        <v>13409356</v>
      </c>
      <c r="H32" s="21">
        <f t="shared" si="6"/>
        <v>14907042</v>
      </c>
      <c r="I32" s="21">
        <f t="shared" si="6"/>
        <v>17609337</v>
      </c>
      <c r="J32" s="21">
        <f t="shared" si="6"/>
        <v>45925735</v>
      </c>
      <c r="K32" s="21">
        <f t="shared" si="6"/>
        <v>19640951</v>
      </c>
      <c r="L32" s="21">
        <f t="shared" si="6"/>
        <v>21862723</v>
      </c>
      <c r="M32" s="21">
        <f t="shared" si="6"/>
        <v>17748294</v>
      </c>
      <c r="N32" s="21">
        <f t="shared" si="6"/>
        <v>59251968</v>
      </c>
      <c r="O32" s="21">
        <f t="shared" si="6"/>
        <v>21171433</v>
      </c>
      <c r="P32" s="21">
        <f t="shared" si="6"/>
        <v>28994978</v>
      </c>
      <c r="Q32" s="21">
        <f t="shared" si="6"/>
        <v>18082618</v>
      </c>
      <c r="R32" s="21">
        <f t="shared" si="6"/>
        <v>68249029</v>
      </c>
      <c r="S32" s="21">
        <f t="shared" si="6"/>
        <v>24021957</v>
      </c>
      <c r="T32" s="21">
        <f t="shared" si="6"/>
        <v>19936862</v>
      </c>
      <c r="U32" s="21">
        <f t="shared" si="6"/>
        <v>22733053</v>
      </c>
      <c r="V32" s="21">
        <f t="shared" si="6"/>
        <v>66691872</v>
      </c>
      <c r="W32" s="21">
        <f t="shared" si="6"/>
        <v>240118604</v>
      </c>
      <c r="X32" s="21">
        <f t="shared" si="6"/>
        <v>415947152</v>
      </c>
      <c r="Y32" s="21">
        <f t="shared" si="6"/>
        <v>-175828548</v>
      </c>
      <c r="Z32" s="4">
        <f>+IF(X32&lt;&gt;0,+(Y32/X32)*100,0)</f>
        <v>-42.271848035156154</v>
      </c>
      <c r="AA32" s="19">
        <f>SUM(AA33:AA37)</f>
        <v>415947152</v>
      </c>
    </row>
    <row r="33" spans="1:27" ht="12.75">
      <c r="A33" s="5" t="s">
        <v>36</v>
      </c>
      <c r="B33" s="3"/>
      <c r="C33" s="22">
        <v>29242110</v>
      </c>
      <c r="D33" s="22"/>
      <c r="E33" s="23">
        <v>52192847</v>
      </c>
      <c r="F33" s="24">
        <v>55276710</v>
      </c>
      <c r="G33" s="24">
        <v>2675432</v>
      </c>
      <c r="H33" s="24">
        <v>1974732</v>
      </c>
      <c r="I33" s="24">
        <v>2345055</v>
      </c>
      <c r="J33" s="24">
        <v>6995219</v>
      </c>
      <c r="K33" s="24">
        <v>2980585</v>
      </c>
      <c r="L33" s="24">
        <v>3436133</v>
      </c>
      <c r="M33" s="24">
        <v>2333515</v>
      </c>
      <c r="N33" s="24">
        <v>8750233</v>
      </c>
      <c r="O33" s="24">
        <v>2431360</v>
      </c>
      <c r="P33" s="24">
        <v>2554596</v>
      </c>
      <c r="Q33" s="24">
        <v>2586715</v>
      </c>
      <c r="R33" s="24">
        <v>7572671</v>
      </c>
      <c r="S33" s="24">
        <v>1916155</v>
      </c>
      <c r="T33" s="24">
        <v>2820140</v>
      </c>
      <c r="U33" s="24">
        <v>2899191</v>
      </c>
      <c r="V33" s="24">
        <v>7635486</v>
      </c>
      <c r="W33" s="24">
        <v>30953609</v>
      </c>
      <c r="X33" s="24">
        <v>55276710</v>
      </c>
      <c r="Y33" s="24">
        <v>-24323101</v>
      </c>
      <c r="Z33" s="6">
        <v>-44</v>
      </c>
      <c r="AA33" s="22">
        <v>55276710</v>
      </c>
    </row>
    <row r="34" spans="1:27" ht="12.75">
      <c r="A34" s="5" t="s">
        <v>37</v>
      </c>
      <c r="B34" s="3"/>
      <c r="C34" s="22">
        <v>47792129</v>
      </c>
      <c r="D34" s="22"/>
      <c r="E34" s="23">
        <v>48508286</v>
      </c>
      <c r="F34" s="24">
        <v>46228597</v>
      </c>
      <c r="G34" s="24">
        <v>1965018</v>
      </c>
      <c r="H34" s="24">
        <v>2203437</v>
      </c>
      <c r="I34" s="24">
        <v>2576570</v>
      </c>
      <c r="J34" s="24">
        <v>6745025</v>
      </c>
      <c r="K34" s="24">
        <v>2637718</v>
      </c>
      <c r="L34" s="24">
        <v>3896910</v>
      </c>
      <c r="M34" s="24">
        <v>3947690</v>
      </c>
      <c r="N34" s="24">
        <v>10482318</v>
      </c>
      <c r="O34" s="24">
        <v>3648806</v>
      </c>
      <c r="P34" s="24">
        <v>7363096</v>
      </c>
      <c r="Q34" s="24">
        <v>3274001</v>
      </c>
      <c r="R34" s="24">
        <v>14285903</v>
      </c>
      <c r="S34" s="24">
        <v>3605621</v>
      </c>
      <c r="T34" s="24">
        <v>2639777</v>
      </c>
      <c r="U34" s="24">
        <v>3528292</v>
      </c>
      <c r="V34" s="24">
        <v>9773690</v>
      </c>
      <c r="W34" s="24">
        <v>41286936</v>
      </c>
      <c r="X34" s="24">
        <v>46228597</v>
      </c>
      <c r="Y34" s="24">
        <v>-4941661</v>
      </c>
      <c r="Z34" s="6">
        <v>-10.69</v>
      </c>
      <c r="AA34" s="22">
        <v>46228597</v>
      </c>
    </row>
    <row r="35" spans="1:27" ht="12.75">
      <c r="A35" s="5" t="s">
        <v>38</v>
      </c>
      <c r="B35" s="3"/>
      <c r="C35" s="22">
        <v>224259939</v>
      </c>
      <c r="D35" s="22"/>
      <c r="E35" s="23">
        <v>266265111</v>
      </c>
      <c r="F35" s="24">
        <v>273979784</v>
      </c>
      <c r="G35" s="24">
        <v>7287895</v>
      </c>
      <c r="H35" s="24">
        <v>8829033</v>
      </c>
      <c r="I35" s="24">
        <v>10732694</v>
      </c>
      <c r="J35" s="24">
        <v>26849622</v>
      </c>
      <c r="K35" s="24">
        <v>11765301</v>
      </c>
      <c r="L35" s="24">
        <v>13140647</v>
      </c>
      <c r="M35" s="24">
        <v>9654903</v>
      </c>
      <c r="N35" s="24">
        <v>34560851</v>
      </c>
      <c r="O35" s="24">
        <v>13061304</v>
      </c>
      <c r="P35" s="24">
        <v>15124722</v>
      </c>
      <c r="Q35" s="24">
        <v>10409228</v>
      </c>
      <c r="R35" s="24">
        <v>38595254</v>
      </c>
      <c r="S35" s="24">
        <v>12620912</v>
      </c>
      <c r="T35" s="24">
        <v>12762658</v>
      </c>
      <c r="U35" s="24">
        <v>13040282</v>
      </c>
      <c r="V35" s="24">
        <v>38423852</v>
      </c>
      <c r="W35" s="24">
        <v>138429579</v>
      </c>
      <c r="X35" s="24">
        <v>273979784</v>
      </c>
      <c r="Y35" s="24">
        <v>-135550205</v>
      </c>
      <c r="Z35" s="6">
        <v>-49.47</v>
      </c>
      <c r="AA35" s="22">
        <v>273979784</v>
      </c>
    </row>
    <row r="36" spans="1:27" ht="12.75">
      <c r="A36" s="5" t="s">
        <v>39</v>
      </c>
      <c r="B36" s="3"/>
      <c r="C36" s="22">
        <v>30546376</v>
      </c>
      <c r="D36" s="22"/>
      <c r="E36" s="23">
        <v>39644010</v>
      </c>
      <c r="F36" s="24">
        <v>40462061</v>
      </c>
      <c r="G36" s="24">
        <v>1481011</v>
      </c>
      <c r="H36" s="24">
        <v>1899840</v>
      </c>
      <c r="I36" s="24">
        <v>1955018</v>
      </c>
      <c r="J36" s="24">
        <v>5335869</v>
      </c>
      <c r="K36" s="24">
        <v>2257347</v>
      </c>
      <c r="L36" s="24">
        <v>1389033</v>
      </c>
      <c r="M36" s="24">
        <v>1812186</v>
      </c>
      <c r="N36" s="24">
        <v>5458566</v>
      </c>
      <c r="O36" s="24">
        <v>2029963</v>
      </c>
      <c r="P36" s="24">
        <v>3952564</v>
      </c>
      <c r="Q36" s="24">
        <v>1812674</v>
      </c>
      <c r="R36" s="24">
        <v>7795201</v>
      </c>
      <c r="S36" s="24">
        <v>5879269</v>
      </c>
      <c r="T36" s="24">
        <v>1714287</v>
      </c>
      <c r="U36" s="24">
        <v>3265288</v>
      </c>
      <c r="V36" s="24">
        <v>10858844</v>
      </c>
      <c r="W36" s="24">
        <v>29448480</v>
      </c>
      <c r="X36" s="24">
        <v>40462061</v>
      </c>
      <c r="Y36" s="24">
        <v>-11013581</v>
      </c>
      <c r="Z36" s="6">
        <v>-27.22</v>
      </c>
      <c r="AA36" s="22">
        <v>40462061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159106706</v>
      </c>
      <c r="D38" s="19">
        <f>SUM(D39:D41)</f>
        <v>0</v>
      </c>
      <c r="E38" s="20">
        <f t="shared" si="7"/>
        <v>205955982</v>
      </c>
      <c r="F38" s="21">
        <f t="shared" si="7"/>
        <v>191736533</v>
      </c>
      <c r="G38" s="21">
        <f t="shared" si="7"/>
        <v>10350661</v>
      </c>
      <c r="H38" s="21">
        <f t="shared" si="7"/>
        <v>9429427</v>
      </c>
      <c r="I38" s="21">
        <f t="shared" si="7"/>
        <v>7622407</v>
      </c>
      <c r="J38" s="21">
        <f t="shared" si="7"/>
        <v>27402495</v>
      </c>
      <c r="K38" s="21">
        <f t="shared" si="7"/>
        <v>7973082</v>
      </c>
      <c r="L38" s="21">
        <f t="shared" si="7"/>
        <v>11738080</v>
      </c>
      <c r="M38" s="21">
        <f t="shared" si="7"/>
        <v>8527750</v>
      </c>
      <c r="N38" s="21">
        <f t="shared" si="7"/>
        <v>28238912</v>
      </c>
      <c r="O38" s="21">
        <f t="shared" si="7"/>
        <v>7685091</v>
      </c>
      <c r="P38" s="21">
        <f t="shared" si="7"/>
        <v>36161711</v>
      </c>
      <c r="Q38" s="21">
        <f t="shared" si="7"/>
        <v>12377586</v>
      </c>
      <c r="R38" s="21">
        <f t="shared" si="7"/>
        <v>56224388</v>
      </c>
      <c r="S38" s="21">
        <f t="shared" si="7"/>
        <v>8281470</v>
      </c>
      <c r="T38" s="21">
        <f t="shared" si="7"/>
        <v>7541669</v>
      </c>
      <c r="U38" s="21">
        <f t="shared" si="7"/>
        <v>11776057</v>
      </c>
      <c r="V38" s="21">
        <f t="shared" si="7"/>
        <v>27599196</v>
      </c>
      <c r="W38" s="21">
        <f t="shared" si="7"/>
        <v>139464991</v>
      </c>
      <c r="X38" s="21">
        <f t="shared" si="7"/>
        <v>191736533</v>
      </c>
      <c r="Y38" s="21">
        <f t="shared" si="7"/>
        <v>-52271542</v>
      </c>
      <c r="Z38" s="4">
        <f>+IF(X38&lt;&gt;0,+(Y38/X38)*100,0)</f>
        <v>-27.262171262896466</v>
      </c>
      <c r="AA38" s="19">
        <f>SUM(AA39:AA41)</f>
        <v>191736533</v>
      </c>
    </row>
    <row r="39" spans="1:27" ht="12.75">
      <c r="A39" s="5" t="s">
        <v>42</v>
      </c>
      <c r="B39" s="3"/>
      <c r="C39" s="22">
        <v>61031292</v>
      </c>
      <c r="D39" s="22"/>
      <c r="E39" s="23">
        <v>69190336</v>
      </c>
      <c r="F39" s="24">
        <v>73883471</v>
      </c>
      <c r="G39" s="24">
        <v>8300749</v>
      </c>
      <c r="H39" s="24">
        <v>5946618</v>
      </c>
      <c r="I39" s="24">
        <v>3828436</v>
      </c>
      <c r="J39" s="24">
        <v>18075803</v>
      </c>
      <c r="K39" s="24">
        <v>4108005</v>
      </c>
      <c r="L39" s="24">
        <v>6014001</v>
      </c>
      <c r="M39" s="24">
        <v>4017599</v>
      </c>
      <c r="N39" s="24">
        <v>14139605</v>
      </c>
      <c r="O39" s="24">
        <v>3777328</v>
      </c>
      <c r="P39" s="24">
        <v>5080609</v>
      </c>
      <c r="Q39" s="24">
        <v>4105657</v>
      </c>
      <c r="R39" s="24">
        <v>12963594</v>
      </c>
      <c r="S39" s="24">
        <v>4097349</v>
      </c>
      <c r="T39" s="24">
        <v>4044370</v>
      </c>
      <c r="U39" s="24">
        <v>6007630</v>
      </c>
      <c r="V39" s="24">
        <v>14149349</v>
      </c>
      <c r="W39" s="24">
        <v>59328351</v>
      </c>
      <c r="X39" s="24">
        <v>73883471</v>
      </c>
      <c r="Y39" s="24">
        <v>-14555120</v>
      </c>
      <c r="Z39" s="6">
        <v>-19.7</v>
      </c>
      <c r="AA39" s="22">
        <v>73883471</v>
      </c>
    </row>
    <row r="40" spans="1:27" ht="12.75">
      <c r="A40" s="5" t="s">
        <v>43</v>
      </c>
      <c r="B40" s="3"/>
      <c r="C40" s="22">
        <v>81577837</v>
      </c>
      <c r="D40" s="22"/>
      <c r="E40" s="23">
        <v>110045177</v>
      </c>
      <c r="F40" s="24">
        <v>95446948</v>
      </c>
      <c r="G40" s="24">
        <v>1266432</v>
      </c>
      <c r="H40" s="24">
        <v>2153284</v>
      </c>
      <c r="I40" s="24">
        <v>2584108</v>
      </c>
      <c r="J40" s="24">
        <v>6003824</v>
      </c>
      <c r="K40" s="24">
        <v>2646098</v>
      </c>
      <c r="L40" s="24">
        <v>4265226</v>
      </c>
      <c r="M40" s="24">
        <v>3455939</v>
      </c>
      <c r="N40" s="24">
        <v>10367263</v>
      </c>
      <c r="O40" s="24">
        <v>2600953</v>
      </c>
      <c r="P40" s="24">
        <v>29340840</v>
      </c>
      <c r="Q40" s="24">
        <v>7043513</v>
      </c>
      <c r="R40" s="24">
        <v>38985306</v>
      </c>
      <c r="S40" s="24">
        <v>3163229</v>
      </c>
      <c r="T40" s="24">
        <v>2620509</v>
      </c>
      <c r="U40" s="24">
        <v>4579318</v>
      </c>
      <c r="V40" s="24">
        <v>10363056</v>
      </c>
      <c r="W40" s="24">
        <v>65719449</v>
      </c>
      <c r="X40" s="24">
        <v>95446948</v>
      </c>
      <c r="Y40" s="24">
        <v>-29727499</v>
      </c>
      <c r="Z40" s="6">
        <v>-31.15</v>
      </c>
      <c r="AA40" s="22">
        <v>95446948</v>
      </c>
    </row>
    <row r="41" spans="1:27" ht="12.75">
      <c r="A41" s="5" t="s">
        <v>44</v>
      </c>
      <c r="B41" s="3"/>
      <c r="C41" s="22">
        <v>16497577</v>
      </c>
      <c r="D41" s="22"/>
      <c r="E41" s="23">
        <v>26720469</v>
      </c>
      <c r="F41" s="24">
        <v>22406114</v>
      </c>
      <c r="G41" s="24">
        <v>783480</v>
      </c>
      <c r="H41" s="24">
        <v>1329525</v>
      </c>
      <c r="I41" s="24">
        <v>1209863</v>
      </c>
      <c r="J41" s="24">
        <v>3322868</v>
      </c>
      <c r="K41" s="24">
        <v>1218979</v>
      </c>
      <c r="L41" s="24">
        <v>1458853</v>
      </c>
      <c r="M41" s="24">
        <v>1054212</v>
      </c>
      <c r="N41" s="24">
        <v>3732044</v>
      </c>
      <c r="O41" s="24">
        <v>1306810</v>
      </c>
      <c r="P41" s="24">
        <v>1740262</v>
      </c>
      <c r="Q41" s="24">
        <v>1228416</v>
      </c>
      <c r="R41" s="24">
        <v>4275488</v>
      </c>
      <c r="S41" s="24">
        <v>1020892</v>
      </c>
      <c r="T41" s="24">
        <v>876790</v>
      </c>
      <c r="U41" s="24">
        <v>1189109</v>
      </c>
      <c r="V41" s="24">
        <v>3086791</v>
      </c>
      <c r="W41" s="24">
        <v>14417191</v>
      </c>
      <c r="X41" s="24">
        <v>22406114</v>
      </c>
      <c r="Y41" s="24">
        <v>-7988923</v>
      </c>
      <c r="Z41" s="6">
        <v>-35.66</v>
      </c>
      <c r="AA41" s="22">
        <v>22406114</v>
      </c>
    </row>
    <row r="42" spans="1:27" ht="12.75">
      <c r="A42" s="2" t="s">
        <v>45</v>
      </c>
      <c r="B42" s="8"/>
      <c r="C42" s="19">
        <f aca="true" t="shared" si="8" ref="C42:Y42">SUM(C43:C46)</f>
        <v>756375852</v>
      </c>
      <c r="D42" s="19">
        <f>SUM(D43:D46)</f>
        <v>0</v>
      </c>
      <c r="E42" s="20">
        <f t="shared" si="8"/>
        <v>828353918</v>
      </c>
      <c r="F42" s="21">
        <f t="shared" si="8"/>
        <v>836221817</v>
      </c>
      <c r="G42" s="21">
        <f t="shared" si="8"/>
        <v>11851764</v>
      </c>
      <c r="H42" s="21">
        <f t="shared" si="8"/>
        <v>72552872</v>
      </c>
      <c r="I42" s="21">
        <f t="shared" si="8"/>
        <v>75306679</v>
      </c>
      <c r="J42" s="21">
        <f t="shared" si="8"/>
        <v>159711315</v>
      </c>
      <c r="K42" s="21">
        <f t="shared" si="8"/>
        <v>60543503</v>
      </c>
      <c r="L42" s="21">
        <f t="shared" si="8"/>
        <v>54634974</v>
      </c>
      <c r="M42" s="21">
        <f t="shared" si="8"/>
        <v>69874840</v>
      </c>
      <c r="N42" s="21">
        <f t="shared" si="8"/>
        <v>185053317</v>
      </c>
      <c r="O42" s="21">
        <f t="shared" si="8"/>
        <v>47617130</v>
      </c>
      <c r="P42" s="21">
        <f t="shared" si="8"/>
        <v>105194848</v>
      </c>
      <c r="Q42" s="21">
        <f t="shared" si="8"/>
        <v>56364821</v>
      </c>
      <c r="R42" s="21">
        <f t="shared" si="8"/>
        <v>209176799</v>
      </c>
      <c r="S42" s="21">
        <f t="shared" si="8"/>
        <v>54195225</v>
      </c>
      <c r="T42" s="21">
        <f t="shared" si="8"/>
        <v>54805524</v>
      </c>
      <c r="U42" s="21">
        <f t="shared" si="8"/>
        <v>87935259</v>
      </c>
      <c r="V42" s="21">
        <f t="shared" si="8"/>
        <v>196936008</v>
      </c>
      <c r="W42" s="21">
        <f t="shared" si="8"/>
        <v>750877439</v>
      </c>
      <c r="X42" s="21">
        <f t="shared" si="8"/>
        <v>836221817</v>
      </c>
      <c r="Y42" s="21">
        <f t="shared" si="8"/>
        <v>-85344378</v>
      </c>
      <c r="Z42" s="4">
        <f>+IF(X42&lt;&gt;0,+(Y42/X42)*100,0)</f>
        <v>-10.205949697196193</v>
      </c>
      <c r="AA42" s="19">
        <f>SUM(AA43:AA46)</f>
        <v>836221817</v>
      </c>
    </row>
    <row r="43" spans="1:27" ht="12.75">
      <c r="A43" s="5" t="s">
        <v>46</v>
      </c>
      <c r="B43" s="3"/>
      <c r="C43" s="22">
        <v>440699002</v>
      </c>
      <c r="D43" s="22"/>
      <c r="E43" s="23">
        <v>450275238</v>
      </c>
      <c r="F43" s="24">
        <v>464221338</v>
      </c>
      <c r="G43" s="24">
        <v>2129578</v>
      </c>
      <c r="H43" s="24">
        <v>57732863</v>
      </c>
      <c r="I43" s="24">
        <v>58658607</v>
      </c>
      <c r="J43" s="24">
        <v>118521048</v>
      </c>
      <c r="K43" s="24">
        <v>37223143</v>
      </c>
      <c r="L43" s="24">
        <v>36718042</v>
      </c>
      <c r="M43" s="24">
        <v>35806191</v>
      </c>
      <c r="N43" s="24">
        <v>109747376</v>
      </c>
      <c r="O43" s="24">
        <v>30864814</v>
      </c>
      <c r="P43" s="24">
        <v>55289066</v>
      </c>
      <c r="Q43" s="24">
        <v>34753852</v>
      </c>
      <c r="R43" s="24">
        <v>120907732</v>
      </c>
      <c r="S43" s="24">
        <v>32484799</v>
      </c>
      <c r="T43" s="24">
        <v>29209401</v>
      </c>
      <c r="U43" s="24">
        <v>31467693</v>
      </c>
      <c r="V43" s="24">
        <v>93161893</v>
      </c>
      <c r="W43" s="24">
        <v>442338049</v>
      </c>
      <c r="X43" s="24">
        <v>464221338</v>
      </c>
      <c r="Y43" s="24">
        <v>-21883289</v>
      </c>
      <c r="Z43" s="6">
        <v>-4.71</v>
      </c>
      <c r="AA43" s="22">
        <v>464221338</v>
      </c>
    </row>
    <row r="44" spans="1:27" ht="12.75">
      <c r="A44" s="5" t="s">
        <v>47</v>
      </c>
      <c r="B44" s="3"/>
      <c r="C44" s="22">
        <v>126734687</v>
      </c>
      <c r="D44" s="22"/>
      <c r="E44" s="23">
        <v>161896238</v>
      </c>
      <c r="F44" s="24">
        <v>153458822</v>
      </c>
      <c r="G44" s="24">
        <v>2557260</v>
      </c>
      <c r="H44" s="24">
        <v>2923014</v>
      </c>
      <c r="I44" s="24">
        <v>5170123</v>
      </c>
      <c r="J44" s="24">
        <v>10650397</v>
      </c>
      <c r="K44" s="24">
        <v>8410030</v>
      </c>
      <c r="L44" s="24">
        <v>3860313</v>
      </c>
      <c r="M44" s="24">
        <v>21827746</v>
      </c>
      <c r="N44" s="24">
        <v>34098089</v>
      </c>
      <c r="O44" s="24">
        <v>-6420128</v>
      </c>
      <c r="P44" s="24">
        <v>20374108</v>
      </c>
      <c r="Q44" s="24">
        <v>6293891</v>
      </c>
      <c r="R44" s="24">
        <v>20247871</v>
      </c>
      <c r="S44" s="24">
        <v>6415114</v>
      </c>
      <c r="T44" s="24">
        <v>8532382</v>
      </c>
      <c r="U44" s="24">
        <v>39542642</v>
      </c>
      <c r="V44" s="24">
        <v>54490138</v>
      </c>
      <c r="W44" s="24">
        <v>119486495</v>
      </c>
      <c r="X44" s="24">
        <v>153458822</v>
      </c>
      <c r="Y44" s="24">
        <v>-33972327</v>
      </c>
      <c r="Z44" s="6">
        <v>-22.14</v>
      </c>
      <c r="AA44" s="22">
        <v>153458822</v>
      </c>
    </row>
    <row r="45" spans="1:27" ht="12.75">
      <c r="A45" s="5" t="s">
        <v>48</v>
      </c>
      <c r="B45" s="3"/>
      <c r="C45" s="25">
        <v>109095676</v>
      </c>
      <c r="D45" s="25"/>
      <c r="E45" s="26">
        <v>127648513</v>
      </c>
      <c r="F45" s="27">
        <v>120999426</v>
      </c>
      <c r="G45" s="27">
        <v>5157222</v>
      </c>
      <c r="H45" s="27">
        <v>6085280</v>
      </c>
      <c r="I45" s="27">
        <v>6364548</v>
      </c>
      <c r="J45" s="27">
        <v>17607050</v>
      </c>
      <c r="K45" s="27">
        <v>7988133</v>
      </c>
      <c r="L45" s="27">
        <v>6986893</v>
      </c>
      <c r="M45" s="27">
        <v>7001037</v>
      </c>
      <c r="N45" s="27">
        <v>21976063</v>
      </c>
      <c r="O45" s="27">
        <v>15796956</v>
      </c>
      <c r="P45" s="27">
        <v>18644159</v>
      </c>
      <c r="Q45" s="27">
        <v>7050335</v>
      </c>
      <c r="R45" s="27">
        <v>41491450</v>
      </c>
      <c r="S45" s="27">
        <v>8145168</v>
      </c>
      <c r="T45" s="27">
        <v>7483381</v>
      </c>
      <c r="U45" s="27">
        <v>9281801</v>
      </c>
      <c r="V45" s="27">
        <v>24910350</v>
      </c>
      <c r="W45" s="27">
        <v>105984913</v>
      </c>
      <c r="X45" s="27">
        <v>120999426</v>
      </c>
      <c r="Y45" s="27">
        <v>-15014513</v>
      </c>
      <c r="Z45" s="7">
        <v>-12.41</v>
      </c>
      <c r="AA45" s="25">
        <v>120999426</v>
      </c>
    </row>
    <row r="46" spans="1:27" ht="12.75">
      <c r="A46" s="5" t="s">
        <v>49</v>
      </c>
      <c r="B46" s="3"/>
      <c r="C46" s="22">
        <v>79846487</v>
      </c>
      <c r="D46" s="22"/>
      <c r="E46" s="23">
        <v>88533929</v>
      </c>
      <c r="F46" s="24">
        <v>97542231</v>
      </c>
      <c r="G46" s="24">
        <v>2007704</v>
      </c>
      <c r="H46" s="24">
        <v>5811715</v>
      </c>
      <c r="I46" s="24">
        <v>5113401</v>
      </c>
      <c r="J46" s="24">
        <v>12932820</v>
      </c>
      <c r="K46" s="24">
        <v>6922197</v>
      </c>
      <c r="L46" s="24">
        <v>7069726</v>
      </c>
      <c r="M46" s="24">
        <v>5239866</v>
      </c>
      <c r="N46" s="24">
        <v>19231789</v>
      </c>
      <c r="O46" s="24">
        <v>7375488</v>
      </c>
      <c r="P46" s="24">
        <v>10887515</v>
      </c>
      <c r="Q46" s="24">
        <v>8266743</v>
      </c>
      <c r="R46" s="24">
        <v>26529746</v>
      </c>
      <c r="S46" s="24">
        <v>7150144</v>
      </c>
      <c r="T46" s="24">
        <v>9580360</v>
      </c>
      <c r="U46" s="24">
        <v>7643123</v>
      </c>
      <c r="V46" s="24">
        <v>24373627</v>
      </c>
      <c r="W46" s="24">
        <v>83067982</v>
      </c>
      <c r="X46" s="24">
        <v>97542231</v>
      </c>
      <c r="Y46" s="24">
        <v>-14474249</v>
      </c>
      <c r="Z46" s="6">
        <v>-14.84</v>
      </c>
      <c r="AA46" s="22">
        <v>97542231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>
        <v>396108</v>
      </c>
      <c r="G47" s="21"/>
      <c r="H47" s="21"/>
      <c r="I47" s="21"/>
      <c r="J47" s="21"/>
      <c r="K47" s="21"/>
      <c r="L47" s="21"/>
      <c r="M47" s="21"/>
      <c r="N47" s="21"/>
      <c r="O47" s="21">
        <v>40210</v>
      </c>
      <c r="P47" s="21">
        <v>27440</v>
      </c>
      <c r="Q47" s="21">
        <v>27440</v>
      </c>
      <c r="R47" s="21">
        <v>95090</v>
      </c>
      <c r="S47" s="21"/>
      <c r="T47" s="21">
        <v>54880</v>
      </c>
      <c r="U47" s="21">
        <v>42560</v>
      </c>
      <c r="V47" s="21">
        <v>97440</v>
      </c>
      <c r="W47" s="21">
        <v>192530</v>
      </c>
      <c r="X47" s="21">
        <v>396108</v>
      </c>
      <c r="Y47" s="21">
        <v>-203578</v>
      </c>
      <c r="Z47" s="4">
        <v>-51.39</v>
      </c>
      <c r="AA47" s="19">
        <v>396108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1482561791</v>
      </c>
      <c r="D48" s="40">
        <f>+D28+D32+D38+D42+D47</f>
        <v>0</v>
      </c>
      <c r="E48" s="41">
        <f t="shared" si="9"/>
        <v>1808246723</v>
      </c>
      <c r="F48" s="42">
        <f t="shared" si="9"/>
        <v>1778283843</v>
      </c>
      <c r="G48" s="42">
        <f t="shared" si="9"/>
        <v>48706569</v>
      </c>
      <c r="H48" s="42">
        <f t="shared" si="9"/>
        <v>115595991</v>
      </c>
      <c r="I48" s="42">
        <f t="shared" si="9"/>
        <v>120341431</v>
      </c>
      <c r="J48" s="42">
        <f t="shared" si="9"/>
        <v>284643991</v>
      </c>
      <c r="K48" s="42">
        <f t="shared" si="9"/>
        <v>113317783</v>
      </c>
      <c r="L48" s="42">
        <f t="shared" si="9"/>
        <v>111980727</v>
      </c>
      <c r="M48" s="42">
        <f t="shared" si="9"/>
        <v>115856072</v>
      </c>
      <c r="N48" s="42">
        <f t="shared" si="9"/>
        <v>341154582</v>
      </c>
      <c r="O48" s="42">
        <f t="shared" si="9"/>
        <v>89182411</v>
      </c>
      <c r="P48" s="42">
        <f t="shared" si="9"/>
        <v>190288173</v>
      </c>
      <c r="Q48" s="42">
        <f t="shared" si="9"/>
        <v>107173069</v>
      </c>
      <c r="R48" s="42">
        <f t="shared" si="9"/>
        <v>386643653</v>
      </c>
      <c r="S48" s="42">
        <f t="shared" si="9"/>
        <v>104579832</v>
      </c>
      <c r="T48" s="42">
        <f t="shared" si="9"/>
        <v>102049965</v>
      </c>
      <c r="U48" s="42">
        <f t="shared" si="9"/>
        <v>147712159</v>
      </c>
      <c r="V48" s="42">
        <f t="shared" si="9"/>
        <v>354341956</v>
      </c>
      <c r="W48" s="42">
        <f t="shared" si="9"/>
        <v>1366784182</v>
      </c>
      <c r="X48" s="42">
        <f t="shared" si="9"/>
        <v>1778283843</v>
      </c>
      <c r="Y48" s="42">
        <f t="shared" si="9"/>
        <v>-411499661</v>
      </c>
      <c r="Z48" s="43">
        <f>+IF(X48&lt;&gt;0,+(Y48/X48)*100,0)</f>
        <v>-23.140268783288946</v>
      </c>
      <c r="AA48" s="40">
        <f>+AA28+AA32+AA38+AA42+AA47</f>
        <v>1778283843</v>
      </c>
    </row>
    <row r="49" spans="1:27" ht="12.75">
      <c r="A49" s="14" t="s">
        <v>87</v>
      </c>
      <c r="B49" s="15"/>
      <c r="C49" s="44">
        <f aca="true" t="shared" si="10" ref="C49:Y49">+C25-C48</f>
        <v>123581955</v>
      </c>
      <c r="D49" s="44">
        <f>+D25-D48</f>
        <v>0</v>
      </c>
      <c r="E49" s="45">
        <f t="shared" si="10"/>
        <v>111488064</v>
      </c>
      <c r="F49" s="46">
        <f t="shared" si="10"/>
        <v>53159482</v>
      </c>
      <c r="G49" s="46">
        <f t="shared" si="10"/>
        <v>213109348</v>
      </c>
      <c r="H49" s="46">
        <f t="shared" si="10"/>
        <v>-5944015</v>
      </c>
      <c r="I49" s="46">
        <f t="shared" si="10"/>
        <v>-8472632</v>
      </c>
      <c r="J49" s="46">
        <f t="shared" si="10"/>
        <v>198692701</v>
      </c>
      <c r="K49" s="46">
        <f t="shared" si="10"/>
        <v>-3661716</v>
      </c>
      <c r="L49" s="46">
        <f t="shared" si="10"/>
        <v>62796798</v>
      </c>
      <c r="M49" s="46">
        <f t="shared" si="10"/>
        <v>28864878</v>
      </c>
      <c r="N49" s="46">
        <f t="shared" si="10"/>
        <v>87999960</v>
      </c>
      <c r="O49" s="46">
        <f t="shared" si="10"/>
        <v>38232741</v>
      </c>
      <c r="P49" s="46">
        <f t="shared" si="10"/>
        <v>-68238563</v>
      </c>
      <c r="Q49" s="46">
        <f t="shared" si="10"/>
        <v>25327608</v>
      </c>
      <c r="R49" s="46">
        <f t="shared" si="10"/>
        <v>-4678214</v>
      </c>
      <c r="S49" s="46">
        <f t="shared" si="10"/>
        <v>32016391</v>
      </c>
      <c r="T49" s="46">
        <f t="shared" si="10"/>
        <v>44767452</v>
      </c>
      <c r="U49" s="46">
        <f t="shared" si="10"/>
        <v>-38804110</v>
      </c>
      <c r="V49" s="46">
        <f t="shared" si="10"/>
        <v>37979733</v>
      </c>
      <c r="W49" s="46">
        <f t="shared" si="10"/>
        <v>319994180</v>
      </c>
      <c r="X49" s="46">
        <f>IF(F25=F48,0,X25-X48)</f>
        <v>53159482</v>
      </c>
      <c r="Y49" s="46">
        <f t="shared" si="10"/>
        <v>266834698</v>
      </c>
      <c r="Z49" s="47">
        <f>+IF(X49&lt;&gt;0,+(Y49/X49)*100,0)</f>
        <v>501.951275597456</v>
      </c>
      <c r="AA49" s="44">
        <f>+AA25-AA48</f>
        <v>53159482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308363571</v>
      </c>
      <c r="D5" s="19">
        <f>SUM(D6:D8)</f>
        <v>211711286</v>
      </c>
      <c r="E5" s="20">
        <f t="shared" si="0"/>
        <v>202483744</v>
      </c>
      <c r="F5" s="21">
        <f t="shared" si="0"/>
        <v>208382714</v>
      </c>
      <c r="G5" s="21">
        <f t="shared" si="0"/>
        <v>39976276</v>
      </c>
      <c r="H5" s="21">
        <f t="shared" si="0"/>
        <v>26027358</v>
      </c>
      <c r="I5" s="21">
        <f t="shared" si="0"/>
        <v>12096883</v>
      </c>
      <c r="J5" s="21">
        <f t="shared" si="0"/>
        <v>78100517</v>
      </c>
      <c r="K5" s="21">
        <f t="shared" si="0"/>
        <v>13066793</v>
      </c>
      <c r="L5" s="21">
        <f t="shared" si="0"/>
        <v>12162740</v>
      </c>
      <c r="M5" s="21">
        <f t="shared" si="0"/>
        <v>22680122</v>
      </c>
      <c r="N5" s="21">
        <f t="shared" si="0"/>
        <v>47909655</v>
      </c>
      <c r="O5" s="21">
        <f t="shared" si="0"/>
        <v>13101980</v>
      </c>
      <c r="P5" s="21">
        <f t="shared" si="0"/>
        <v>12658653</v>
      </c>
      <c r="Q5" s="21">
        <f t="shared" si="0"/>
        <v>11807476</v>
      </c>
      <c r="R5" s="21">
        <f t="shared" si="0"/>
        <v>37568109</v>
      </c>
      <c r="S5" s="21">
        <f t="shared" si="0"/>
        <v>19807937</v>
      </c>
      <c r="T5" s="21">
        <f t="shared" si="0"/>
        <v>11678412</v>
      </c>
      <c r="U5" s="21">
        <f t="shared" si="0"/>
        <v>16646665</v>
      </c>
      <c r="V5" s="21">
        <f t="shared" si="0"/>
        <v>48133014</v>
      </c>
      <c r="W5" s="21">
        <f t="shared" si="0"/>
        <v>211711295</v>
      </c>
      <c r="X5" s="21">
        <f t="shared" si="0"/>
        <v>208382714</v>
      </c>
      <c r="Y5" s="21">
        <f t="shared" si="0"/>
        <v>3328581</v>
      </c>
      <c r="Z5" s="4">
        <f>+IF(X5&lt;&gt;0,+(Y5/X5)*100,0)</f>
        <v>1.5973402669090875</v>
      </c>
      <c r="AA5" s="19">
        <f>SUM(AA6:AA8)</f>
        <v>208382714</v>
      </c>
    </row>
    <row r="6" spans="1:27" ht="12.75">
      <c r="A6" s="5" t="s">
        <v>32</v>
      </c>
      <c r="B6" s="3"/>
      <c r="C6" s="22">
        <v>1044123</v>
      </c>
      <c r="D6" s="22">
        <v>425136</v>
      </c>
      <c r="E6" s="23">
        <v>146600</v>
      </c>
      <c r="F6" s="24">
        <v>2646600</v>
      </c>
      <c r="G6" s="24">
        <v>18338</v>
      </c>
      <c r="H6" s="24">
        <v>22609</v>
      </c>
      <c r="I6" s="24">
        <v>53273</v>
      </c>
      <c r="J6" s="24">
        <v>94220</v>
      </c>
      <c r="K6" s="24">
        <v>137120</v>
      </c>
      <c r="L6" s="24">
        <v>18633</v>
      </c>
      <c r="M6" s="24">
        <v>27046</v>
      </c>
      <c r="N6" s="24">
        <v>182799</v>
      </c>
      <c r="O6" s="24">
        <v>18686</v>
      </c>
      <c r="P6" s="24">
        <v>20875</v>
      </c>
      <c r="Q6" s="24">
        <v>49027</v>
      </c>
      <c r="R6" s="24">
        <v>88588</v>
      </c>
      <c r="S6" s="24">
        <v>10596</v>
      </c>
      <c r="T6" s="24">
        <v>30119</v>
      </c>
      <c r="U6" s="24">
        <v>18813</v>
      </c>
      <c r="V6" s="24">
        <v>59528</v>
      </c>
      <c r="W6" s="24">
        <v>425135</v>
      </c>
      <c r="X6" s="24">
        <v>2646600</v>
      </c>
      <c r="Y6" s="24">
        <v>-2221465</v>
      </c>
      <c r="Z6" s="6">
        <v>-83.94</v>
      </c>
      <c r="AA6" s="22">
        <v>2646600</v>
      </c>
    </row>
    <row r="7" spans="1:27" ht="12.75">
      <c r="A7" s="5" t="s">
        <v>33</v>
      </c>
      <c r="B7" s="3"/>
      <c r="C7" s="25">
        <v>307275294</v>
      </c>
      <c r="D7" s="25">
        <v>211286150</v>
      </c>
      <c r="E7" s="26">
        <v>202337144</v>
      </c>
      <c r="F7" s="27">
        <v>205736114</v>
      </c>
      <c r="G7" s="27">
        <v>39957938</v>
      </c>
      <c r="H7" s="27">
        <v>26004749</v>
      </c>
      <c r="I7" s="27">
        <v>12043610</v>
      </c>
      <c r="J7" s="27">
        <v>78006297</v>
      </c>
      <c r="K7" s="27">
        <v>12929673</v>
      </c>
      <c r="L7" s="27">
        <v>12144107</v>
      </c>
      <c r="M7" s="27">
        <v>22653076</v>
      </c>
      <c r="N7" s="27">
        <v>47726856</v>
      </c>
      <c r="O7" s="27">
        <v>13083294</v>
      </c>
      <c r="P7" s="27">
        <v>12637778</v>
      </c>
      <c r="Q7" s="27">
        <v>11758449</v>
      </c>
      <c r="R7" s="27">
        <v>37479521</v>
      </c>
      <c r="S7" s="27">
        <v>19797341</v>
      </c>
      <c r="T7" s="27">
        <v>11648293</v>
      </c>
      <c r="U7" s="27">
        <v>16627852</v>
      </c>
      <c r="V7" s="27">
        <v>48073486</v>
      </c>
      <c r="W7" s="27">
        <v>211286160</v>
      </c>
      <c r="X7" s="27">
        <v>205736114</v>
      </c>
      <c r="Y7" s="27">
        <v>5550046</v>
      </c>
      <c r="Z7" s="7">
        <v>2.7</v>
      </c>
      <c r="AA7" s="25">
        <v>205736114</v>
      </c>
    </row>
    <row r="8" spans="1:27" ht="12.75">
      <c r="A8" s="5" t="s">
        <v>34</v>
      </c>
      <c r="B8" s="3"/>
      <c r="C8" s="22">
        <v>44154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106489860</v>
      </c>
      <c r="D9" s="19">
        <f>SUM(D10:D14)</f>
        <v>193205216</v>
      </c>
      <c r="E9" s="20">
        <f t="shared" si="1"/>
        <v>169899012</v>
      </c>
      <c r="F9" s="21">
        <f t="shared" si="1"/>
        <v>300505014</v>
      </c>
      <c r="G9" s="21">
        <f t="shared" si="1"/>
        <v>1868086</v>
      </c>
      <c r="H9" s="21">
        <f t="shared" si="1"/>
        <v>11659972</v>
      </c>
      <c r="I9" s="21">
        <f t="shared" si="1"/>
        <v>1412488</v>
      </c>
      <c r="J9" s="21">
        <f t="shared" si="1"/>
        <v>14940546</v>
      </c>
      <c r="K9" s="21">
        <f t="shared" si="1"/>
        <v>5016797</v>
      </c>
      <c r="L9" s="21">
        <f t="shared" si="1"/>
        <v>2390257</v>
      </c>
      <c r="M9" s="21">
        <f t="shared" si="1"/>
        <v>17421477</v>
      </c>
      <c r="N9" s="21">
        <f t="shared" si="1"/>
        <v>24828531</v>
      </c>
      <c r="O9" s="21">
        <f t="shared" si="1"/>
        <v>1771938</v>
      </c>
      <c r="P9" s="21">
        <f t="shared" si="1"/>
        <v>6009260</v>
      </c>
      <c r="Q9" s="21">
        <f t="shared" si="1"/>
        <v>89246727</v>
      </c>
      <c r="R9" s="21">
        <f t="shared" si="1"/>
        <v>97027925</v>
      </c>
      <c r="S9" s="21">
        <f t="shared" si="1"/>
        <v>20696074</v>
      </c>
      <c r="T9" s="21">
        <f t="shared" si="1"/>
        <v>17607823</v>
      </c>
      <c r="U9" s="21">
        <f t="shared" si="1"/>
        <v>18104307</v>
      </c>
      <c r="V9" s="21">
        <f t="shared" si="1"/>
        <v>56408204</v>
      </c>
      <c r="W9" s="21">
        <f t="shared" si="1"/>
        <v>193205206</v>
      </c>
      <c r="X9" s="21">
        <f t="shared" si="1"/>
        <v>300505014</v>
      </c>
      <c r="Y9" s="21">
        <f t="shared" si="1"/>
        <v>-107299808</v>
      </c>
      <c r="Z9" s="4">
        <f>+IF(X9&lt;&gt;0,+(Y9/X9)*100,0)</f>
        <v>-35.70649506700077</v>
      </c>
      <c r="AA9" s="19">
        <f>SUM(AA10:AA14)</f>
        <v>300505014</v>
      </c>
    </row>
    <row r="10" spans="1:27" ht="12.75">
      <c r="A10" s="5" t="s">
        <v>36</v>
      </c>
      <c r="B10" s="3"/>
      <c r="C10" s="22">
        <v>15025257</v>
      </c>
      <c r="D10" s="22">
        <v>10910738</v>
      </c>
      <c r="E10" s="23">
        <v>11584600</v>
      </c>
      <c r="F10" s="24">
        <v>11584600</v>
      </c>
      <c r="G10" s="24">
        <v>100151</v>
      </c>
      <c r="H10" s="24">
        <v>3367005</v>
      </c>
      <c r="I10" s="24">
        <v>87710</v>
      </c>
      <c r="J10" s="24">
        <v>3554866</v>
      </c>
      <c r="K10" s="24">
        <v>3365643</v>
      </c>
      <c r="L10" s="24">
        <v>111104</v>
      </c>
      <c r="M10" s="24">
        <v>79941</v>
      </c>
      <c r="N10" s="24">
        <v>3556688</v>
      </c>
      <c r="O10" s="24">
        <v>97258</v>
      </c>
      <c r="P10" s="24">
        <v>3334042</v>
      </c>
      <c r="Q10" s="24">
        <v>97516</v>
      </c>
      <c r="R10" s="24">
        <v>3528816</v>
      </c>
      <c r="S10" s="24">
        <v>137646</v>
      </c>
      <c r="T10" s="24">
        <v>26755</v>
      </c>
      <c r="U10" s="24">
        <v>105962</v>
      </c>
      <c r="V10" s="24">
        <v>270363</v>
      </c>
      <c r="W10" s="24">
        <v>10910733</v>
      </c>
      <c r="X10" s="24">
        <v>11584600</v>
      </c>
      <c r="Y10" s="24">
        <v>-673867</v>
      </c>
      <c r="Z10" s="6">
        <v>-5.82</v>
      </c>
      <c r="AA10" s="22">
        <v>11584600</v>
      </c>
    </row>
    <row r="11" spans="1:27" ht="12.75">
      <c r="A11" s="5" t="s">
        <v>37</v>
      </c>
      <c r="B11" s="3"/>
      <c r="C11" s="22">
        <v>3460986</v>
      </c>
      <c r="D11" s="22">
        <v>2872488</v>
      </c>
      <c r="E11" s="23">
        <v>11374005</v>
      </c>
      <c r="F11" s="24">
        <v>11374005</v>
      </c>
      <c r="G11" s="24">
        <v>282490</v>
      </c>
      <c r="H11" s="24">
        <v>174255</v>
      </c>
      <c r="I11" s="24">
        <v>164536</v>
      </c>
      <c r="J11" s="24">
        <v>621281</v>
      </c>
      <c r="K11" s="24">
        <v>289986</v>
      </c>
      <c r="L11" s="24">
        <v>308983</v>
      </c>
      <c r="M11" s="24">
        <v>331523</v>
      </c>
      <c r="N11" s="24">
        <v>930492</v>
      </c>
      <c r="O11" s="24">
        <v>555574</v>
      </c>
      <c r="P11" s="24">
        <v>633980</v>
      </c>
      <c r="Q11" s="24">
        <v>104977</v>
      </c>
      <c r="R11" s="24">
        <v>1294531</v>
      </c>
      <c r="S11" s="24"/>
      <c r="T11" s="24">
        <v>42399</v>
      </c>
      <c r="U11" s="24">
        <v>-16217</v>
      </c>
      <c r="V11" s="24">
        <v>26182</v>
      </c>
      <c r="W11" s="24">
        <v>2872486</v>
      </c>
      <c r="X11" s="24">
        <v>11374005</v>
      </c>
      <c r="Y11" s="24">
        <v>-8501519</v>
      </c>
      <c r="Z11" s="6">
        <v>-74.75</v>
      </c>
      <c r="AA11" s="22">
        <v>11374005</v>
      </c>
    </row>
    <row r="12" spans="1:27" ht="12.75">
      <c r="A12" s="5" t="s">
        <v>38</v>
      </c>
      <c r="B12" s="3"/>
      <c r="C12" s="22">
        <v>47478062</v>
      </c>
      <c r="D12" s="22">
        <v>158641555</v>
      </c>
      <c r="E12" s="23">
        <v>1577344</v>
      </c>
      <c r="F12" s="24">
        <v>207427044</v>
      </c>
      <c r="G12" s="24">
        <v>921859</v>
      </c>
      <c r="H12" s="24">
        <v>1203334</v>
      </c>
      <c r="I12" s="24">
        <v>733816</v>
      </c>
      <c r="J12" s="24">
        <v>2859009</v>
      </c>
      <c r="K12" s="24">
        <v>952242</v>
      </c>
      <c r="L12" s="24">
        <v>811690</v>
      </c>
      <c r="M12" s="24">
        <v>11455448</v>
      </c>
      <c r="N12" s="24">
        <v>13219380</v>
      </c>
      <c r="O12" s="24">
        <v>746412</v>
      </c>
      <c r="P12" s="24">
        <v>1699828</v>
      </c>
      <c r="Q12" s="24">
        <v>88671860</v>
      </c>
      <c r="R12" s="24">
        <v>91118100</v>
      </c>
      <c r="S12" s="24">
        <v>17078691</v>
      </c>
      <c r="T12" s="24">
        <v>17176027</v>
      </c>
      <c r="U12" s="24">
        <v>17190346</v>
      </c>
      <c r="V12" s="24">
        <v>51445064</v>
      </c>
      <c r="W12" s="24">
        <v>158641553</v>
      </c>
      <c r="X12" s="24">
        <v>207427044</v>
      </c>
      <c r="Y12" s="24">
        <v>-48785491</v>
      </c>
      <c r="Z12" s="6">
        <v>-23.52</v>
      </c>
      <c r="AA12" s="22">
        <v>207427044</v>
      </c>
    </row>
    <row r="13" spans="1:27" ht="12.75">
      <c r="A13" s="5" t="s">
        <v>39</v>
      </c>
      <c r="B13" s="3"/>
      <c r="C13" s="22">
        <v>40525555</v>
      </c>
      <c r="D13" s="22">
        <v>20780435</v>
      </c>
      <c r="E13" s="23">
        <v>145363063</v>
      </c>
      <c r="F13" s="24">
        <v>70119365</v>
      </c>
      <c r="G13" s="24">
        <v>563586</v>
      </c>
      <c r="H13" s="24">
        <v>6915378</v>
      </c>
      <c r="I13" s="24">
        <v>426426</v>
      </c>
      <c r="J13" s="24">
        <v>7905390</v>
      </c>
      <c r="K13" s="24">
        <v>408926</v>
      </c>
      <c r="L13" s="24">
        <v>1158480</v>
      </c>
      <c r="M13" s="24">
        <v>5554565</v>
      </c>
      <c r="N13" s="24">
        <v>7121971</v>
      </c>
      <c r="O13" s="24">
        <v>372694</v>
      </c>
      <c r="P13" s="24">
        <v>341410</v>
      </c>
      <c r="Q13" s="24">
        <v>372374</v>
      </c>
      <c r="R13" s="24">
        <v>1086478</v>
      </c>
      <c r="S13" s="24">
        <v>3479737</v>
      </c>
      <c r="T13" s="24">
        <v>362642</v>
      </c>
      <c r="U13" s="24">
        <v>824216</v>
      </c>
      <c r="V13" s="24">
        <v>4666595</v>
      </c>
      <c r="W13" s="24">
        <v>20780434</v>
      </c>
      <c r="X13" s="24">
        <v>70119365</v>
      </c>
      <c r="Y13" s="24">
        <v>-49338931</v>
      </c>
      <c r="Z13" s="6">
        <v>-70.36</v>
      </c>
      <c r="AA13" s="22">
        <v>70119365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7496380</v>
      </c>
      <c r="D15" s="19">
        <f>SUM(D16:D18)</f>
        <v>61101988</v>
      </c>
      <c r="E15" s="20">
        <f t="shared" si="2"/>
        <v>153865152</v>
      </c>
      <c r="F15" s="21">
        <f t="shared" si="2"/>
        <v>37718286</v>
      </c>
      <c r="G15" s="21">
        <f t="shared" si="2"/>
        <v>1050745</v>
      </c>
      <c r="H15" s="21">
        <f t="shared" si="2"/>
        <v>1274988</v>
      </c>
      <c r="I15" s="21">
        <f t="shared" si="2"/>
        <v>28123939</v>
      </c>
      <c r="J15" s="21">
        <f t="shared" si="2"/>
        <v>30449672</v>
      </c>
      <c r="K15" s="21">
        <f t="shared" si="2"/>
        <v>12241510</v>
      </c>
      <c r="L15" s="21">
        <f t="shared" si="2"/>
        <v>11925166</v>
      </c>
      <c r="M15" s="21">
        <f t="shared" si="2"/>
        <v>831812</v>
      </c>
      <c r="N15" s="21">
        <f t="shared" si="2"/>
        <v>24998488</v>
      </c>
      <c r="O15" s="21">
        <f t="shared" si="2"/>
        <v>433328</v>
      </c>
      <c r="P15" s="21">
        <f t="shared" si="2"/>
        <v>2454418</v>
      </c>
      <c r="Q15" s="21">
        <f t="shared" si="2"/>
        <v>955537</v>
      </c>
      <c r="R15" s="21">
        <f t="shared" si="2"/>
        <v>3843283</v>
      </c>
      <c r="S15" s="21">
        <f t="shared" si="2"/>
        <v>610175</v>
      </c>
      <c r="T15" s="21">
        <f t="shared" si="2"/>
        <v>116352</v>
      </c>
      <c r="U15" s="21">
        <f t="shared" si="2"/>
        <v>1084022</v>
      </c>
      <c r="V15" s="21">
        <f t="shared" si="2"/>
        <v>1810549</v>
      </c>
      <c r="W15" s="21">
        <f t="shared" si="2"/>
        <v>61101992</v>
      </c>
      <c r="X15" s="21">
        <f t="shared" si="2"/>
        <v>37718286</v>
      </c>
      <c r="Y15" s="21">
        <f t="shared" si="2"/>
        <v>23383706</v>
      </c>
      <c r="Z15" s="4">
        <f>+IF(X15&lt;&gt;0,+(Y15/X15)*100,0)</f>
        <v>61.99567498904908</v>
      </c>
      <c r="AA15" s="19">
        <f>SUM(AA16:AA18)</f>
        <v>37718286</v>
      </c>
    </row>
    <row r="16" spans="1:27" ht="12.75">
      <c r="A16" s="5" t="s">
        <v>42</v>
      </c>
      <c r="B16" s="3"/>
      <c r="C16" s="22">
        <v>5464096</v>
      </c>
      <c r="D16" s="22">
        <v>1216700</v>
      </c>
      <c r="E16" s="23">
        <v>6822741</v>
      </c>
      <c r="F16" s="24">
        <v>7889965</v>
      </c>
      <c r="G16" s="24">
        <v>123045</v>
      </c>
      <c r="H16" s="24">
        <v>133002</v>
      </c>
      <c r="I16" s="24">
        <v>94198</v>
      </c>
      <c r="J16" s="24">
        <v>350245</v>
      </c>
      <c r="K16" s="24">
        <v>158686</v>
      </c>
      <c r="L16" s="24">
        <v>158634</v>
      </c>
      <c r="M16" s="24">
        <v>20163</v>
      </c>
      <c r="N16" s="24">
        <v>337483</v>
      </c>
      <c r="O16" s="24">
        <v>91534</v>
      </c>
      <c r="P16" s="24">
        <v>260335</v>
      </c>
      <c r="Q16" s="24">
        <v>92080</v>
      </c>
      <c r="R16" s="24">
        <v>443949</v>
      </c>
      <c r="S16" s="24"/>
      <c r="T16" s="24">
        <v>5381</v>
      </c>
      <c r="U16" s="24">
        <v>79644</v>
      </c>
      <c r="V16" s="24">
        <v>85025</v>
      </c>
      <c r="W16" s="24">
        <v>1216702</v>
      </c>
      <c r="X16" s="24">
        <v>7889965</v>
      </c>
      <c r="Y16" s="24">
        <v>-6673263</v>
      </c>
      <c r="Z16" s="6">
        <v>-84.58</v>
      </c>
      <c r="AA16" s="22">
        <v>7889965</v>
      </c>
    </row>
    <row r="17" spans="1:27" ht="12.75">
      <c r="A17" s="5" t="s">
        <v>43</v>
      </c>
      <c r="B17" s="3"/>
      <c r="C17" s="22">
        <v>817045</v>
      </c>
      <c r="D17" s="22">
        <v>59072561</v>
      </c>
      <c r="E17" s="23">
        <v>144780164</v>
      </c>
      <c r="F17" s="24">
        <v>27566074</v>
      </c>
      <c r="G17" s="24">
        <v>927700</v>
      </c>
      <c r="H17" s="24">
        <v>1141986</v>
      </c>
      <c r="I17" s="24">
        <v>28029741</v>
      </c>
      <c r="J17" s="24">
        <v>30099427</v>
      </c>
      <c r="K17" s="24">
        <v>12082824</v>
      </c>
      <c r="L17" s="24">
        <v>11766532</v>
      </c>
      <c r="M17" s="24">
        <v>811649</v>
      </c>
      <c r="N17" s="24">
        <v>24661005</v>
      </c>
      <c r="O17" s="24">
        <v>341794</v>
      </c>
      <c r="P17" s="24">
        <v>2194083</v>
      </c>
      <c r="Q17" s="24">
        <v>863457</v>
      </c>
      <c r="R17" s="24">
        <v>3399334</v>
      </c>
      <c r="S17" s="24"/>
      <c r="T17" s="24">
        <v>34555</v>
      </c>
      <c r="U17" s="24">
        <v>878242</v>
      </c>
      <c r="V17" s="24">
        <v>912797</v>
      </c>
      <c r="W17" s="24">
        <v>59072563</v>
      </c>
      <c r="X17" s="24">
        <v>27566074</v>
      </c>
      <c r="Y17" s="24">
        <v>31506489</v>
      </c>
      <c r="Z17" s="6">
        <v>114.29</v>
      </c>
      <c r="AA17" s="22">
        <v>27566074</v>
      </c>
    </row>
    <row r="18" spans="1:27" ht="12.75">
      <c r="A18" s="5" t="s">
        <v>44</v>
      </c>
      <c r="B18" s="3"/>
      <c r="C18" s="22">
        <v>1215239</v>
      </c>
      <c r="D18" s="22">
        <v>812727</v>
      </c>
      <c r="E18" s="23">
        <v>2262247</v>
      </c>
      <c r="F18" s="24">
        <v>2262247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>
        <v>610175</v>
      </c>
      <c r="T18" s="24">
        <v>76416</v>
      </c>
      <c r="U18" s="24">
        <v>126136</v>
      </c>
      <c r="V18" s="24">
        <v>812727</v>
      </c>
      <c r="W18" s="24">
        <v>812727</v>
      </c>
      <c r="X18" s="24">
        <v>2262247</v>
      </c>
      <c r="Y18" s="24">
        <v>-1449520</v>
      </c>
      <c r="Z18" s="6">
        <v>-64.07</v>
      </c>
      <c r="AA18" s="22">
        <v>2262247</v>
      </c>
    </row>
    <row r="19" spans="1:27" ht="12.75">
      <c r="A19" s="2" t="s">
        <v>45</v>
      </c>
      <c r="B19" s="8"/>
      <c r="C19" s="19">
        <f aca="true" t="shared" si="3" ref="C19:Y19">SUM(C20:C23)</f>
        <v>683181092</v>
      </c>
      <c r="D19" s="19">
        <f>SUM(D20:D23)</f>
        <v>662102833</v>
      </c>
      <c r="E19" s="20">
        <f t="shared" si="3"/>
        <v>759114452</v>
      </c>
      <c r="F19" s="21">
        <f t="shared" si="3"/>
        <v>764189849</v>
      </c>
      <c r="G19" s="21">
        <f t="shared" si="3"/>
        <v>28537420</v>
      </c>
      <c r="H19" s="21">
        <f t="shared" si="3"/>
        <v>83731113</v>
      </c>
      <c r="I19" s="21">
        <f t="shared" si="3"/>
        <v>55057924</v>
      </c>
      <c r="J19" s="21">
        <f t="shared" si="3"/>
        <v>167326457</v>
      </c>
      <c r="K19" s="21">
        <f t="shared" si="3"/>
        <v>48059439</v>
      </c>
      <c r="L19" s="21">
        <f t="shared" si="3"/>
        <v>49771532</v>
      </c>
      <c r="M19" s="21">
        <f t="shared" si="3"/>
        <v>70432794</v>
      </c>
      <c r="N19" s="21">
        <f t="shared" si="3"/>
        <v>168263765</v>
      </c>
      <c r="O19" s="21">
        <f t="shared" si="3"/>
        <v>52825677</v>
      </c>
      <c r="P19" s="21">
        <f t="shared" si="3"/>
        <v>52737584</v>
      </c>
      <c r="Q19" s="21">
        <f t="shared" si="3"/>
        <v>51879805</v>
      </c>
      <c r="R19" s="21">
        <f t="shared" si="3"/>
        <v>157443066</v>
      </c>
      <c r="S19" s="21">
        <f t="shared" si="3"/>
        <v>69336800</v>
      </c>
      <c r="T19" s="21">
        <f t="shared" si="3"/>
        <v>47284943</v>
      </c>
      <c r="U19" s="21">
        <f t="shared" si="3"/>
        <v>52447816</v>
      </c>
      <c r="V19" s="21">
        <f t="shared" si="3"/>
        <v>169069559</v>
      </c>
      <c r="W19" s="21">
        <f t="shared" si="3"/>
        <v>662102847</v>
      </c>
      <c r="X19" s="21">
        <f t="shared" si="3"/>
        <v>764189849</v>
      </c>
      <c r="Y19" s="21">
        <f t="shared" si="3"/>
        <v>-102087002</v>
      </c>
      <c r="Z19" s="4">
        <f>+IF(X19&lt;&gt;0,+(Y19/X19)*100,0)</f>
        <v>-13.35885344899419</v>
      </c>
      <c r="AA19" s="19">
        <f>SUM(AA20:AA23)</f>
        <v>764189849</v>
      </c>
    </row>
    <row r="20" spans="1:27" ht="12.75">
      <c r="A20" s="5" t="s">
        <v>46</v>
      </c>
      <c r="B20" s="3"/>
      <c r="C20" s="22">
        <v>403649672</v>
      </c>
      <c r="D20" s="22">
        <v>397118673</v>
      </c>
      <c r="E20" s="23">
        <v>437076939</v>
      </c>
      <c r="F20" s="24">
        <v>441799796</v>
      </c>
      <c r="G20" s="24">
        <v>12319497</v>
      </c>
      <c r="H20" s="24">
        <v>40700472</v>
      </c>
      <c r="I20" s="24">
        <v>40291745</v>
      </c>
      <c r="J20" s="24">
        <v>93311714</v>
      </c>
      <c r="K20" s="24">
        <v>32987296</v>
      </c>
      <c r="L20" s="24">
        <v>33730064</v>
      </c>
      <c r="M20" s="24">
        <v>33088240</v>
      </c>
      <c r="N20" s="24">
        <v>99805600</v>
      </c>
      <c r="O20" s="24">
        <v>35292375</v>
      </c>
      <c r="P20" s="24">
        <v>33801460</v>
      </c>
      <c r="Q20" s="24">
        <v>34576284</v>
      </c>
      <c r="R20" s="24">
        <v>103670119</v>
      </c>
      <c r="S20" s="24">
        <v>36287331</v>
      </c>
      <c r="T20" s="24">
        <v>30806853</v>
      </c>
      <c r="U20" s="24">
        <v>33152298</v>
      </c>
      <c r="V20" s="24">
        <v>100246482</v>
      </c>
      <c r="W20" s="24">
        <v>397033915</v>
      </c>
      <c r="X20" s="24">
        <v>441799796</v>
      </c>
      <c r="Y20" s="24">
        <v>-44765881</v>
      </c>
      <c r="Z20" s="6">
        <v>-10.13</v>
      </c>
      <c r="AA20" s="22">
        <v>441799796</v>
      </c>
    </row>
    <row r="21" spans="1:27" ht="12.75">
      <c r="A21" s="5" t="s">
        <v>47</v>
      </c>
      <c r="B21" s="3"/>
      <c r="C21" s="22">
        <v>109200698</v>
      </c>
      <c r="D21" s="22">
        <v>103565929</v>
      </c>
      <c r="E21" s="23">
        <v>122146223</v>
      </c>
      <c r="F21" s="24">
        <v>122498743</v>
      </c>
      <c r="G21" s="24">
        <v>-922061</v>
      </c>
      <c r="H21" s="24">
        <v>14093129</v>
      </c>
      <c r="I21" s="24">
        <v>5754196</v>
      </c>
      <c r="J21" s="24">
        <v>18925264</v>
      </c>
      <c r="K21" s="24">
        <v>9616429</v>
      </c>
      <c r="L21" s="24">
        <v>6640615</v>
      </c>
      <c r="M21" s="24">
        <v>12587993</v>
      </c>
      <c r="N21" s="24">
        <v>28845037</v>
      </c>
      <c r="O21" s="24">
        <v>8909406</v>
      </c>
      <c r="P21" s="24">
        <v>8671975</v>
      </c>
      <c r="Q21" s="24">
        <v>8392545</v>
      </c>
      <c r="R21" s="24">
        <v>25973926</v>
      </c>
      <c r="S21" s="24">
        <v>12325756</v>
      </c>
      <c r="T21" s="24">
        <v>7592710</v>
      </c>
      <c r="U21" s="24">
        <v>9988010</v>
      </c>
      <c r="V21" s="24">
        <v>29906476</v>
      </c>
      <c r="W21" s="24">
        <v>103650703</v>
      </c>
      <c r="X21" s="24">
        <v>122498743</v>
      </c>
      <c r="Y21" s="24">
        <v>-18848040</v>
      </c>
      <c r="Z21" s="6">
        <v>-15.39</v>
      </c>
      <c r="AA21" s="22">
        <v>122498743</v>
      </c>
    </row>
    <row r="22" spans="1:27" ht="12.75">
      <c r="A22" s="5" t="s">
        <v>48</v>
      </c>
      <c r="B22" s="3"/>
      <c r="C22" s="25">
        <v>109614879</v>
      </c>
      <c r="D22" s="25">
        <v>104908786</v>
      </c>
      <c r="E22" s="26">
        <v>134483280</v>
      </c>
      <c r="F22" s="27">
        <v>134483300</v>
      </c>
      <c r="G22" s="27">
        <v>8572186</v>
      </c>
      <c r="H22" s="27">
        <v>18920154</v>
      </c>
      <c r="I22" s="27">
        <v>5874654</v>
      </c>
      <c r="J22" s="27">
        <v>33366994</v>
      </c>
      <c r="K22" s="27">
        <v>5699123</v>
      </c>
      <c r="L22" s="27">
        <v>6257827</v>
      </c>
      <c r="M22" s="27">
        <v>16225574</v>
      </c>
      <c r="N22" s="27">
        <v>28182524</v>
      </c>
      <c r="O22" s="27">
        <v>5439313</v>
      </c>
      <c r="P22" s="27">
        <v>6837938</v>
      </c>
      <c r="Q22" s="27">
        <v>5728340</v>
      </c>
      <c r="R22" s="27">
        <v>18005591</v>
      </c>
      <c r="S22" s="27">
        <v>13524527</v>
      </c>
      <c r="T22" s="27">
        <v>5703358</v>
      </c>
      <c r="U22" s="27">
        <v>6125790</v>
      </c>
      <c r="V22" s="27">
        <v>25353675</v>
      </c>
      <c r="W22" s="27">
        <v>104908784</v>
      </c>
      <c r="X22" s="27">
        <v>134483300</v>
      </c>
      <c r="Y22" s="27">
        <v>-29574516</v>
      </c>
      <c r="Z22" s="7">
        <v>-21.99</v>
      </c>
      <c r="AA22" s="25">
        <v>134483300</v>
      </c>
    </row>
    <row r="23" spans="1:27" ht="12.75">
      <c r="A23" s="5" t="s">
        <v>49</v>
      </c>
      <c r="B23" s="3"/>
      <c r="C23" s="22">
        <v>60715843</v>
      </c>
      <c r="D23" s="22">
        <v>56509445</v>
      </c>
      <c r="E23" s="23">
        <v>65408010</v>
      </c>
      <c r="F23" s="24">
        <v>65408010</v>
      </c>
      <c r="G23" s="24">
        <v>8567798</v>
      </c>
      <c r="H23" s="24">
        <v>10017358</v>
      </c>
      <c r="I23" s="24">
        <v>3137329</v>
      </c>
      <c r="J23" s="24">
        <v>21722485</v>
      </c>
      <c r="K23" s="24">
        <v>-243409</v>
      </c>
      <c r="L23" s="24">
        <v>3143026</v>
      </c>
      <c r="M23" s="24">
        <v>8530987</v>
      </c>
      <c r="N23" s="24">
        <v>11430604</v>
      </c>
      <c r="O23" s="24">
        <v>3184583</v>
      </c>
      <c r="P23" s="24">
        <v>3426211</v>
      </c>
      <c r="Q23" s="24">
        <v>3182636</v>
      </c>
      <c r="R23" s="24">
        <v>9793430</v>
      </c>
      <c r="S23" s="24">
        <v>7199186</v>
      </c>
      <c r="T23" s="24">
        <v>3182022</v>
      </c>
      <c r="U23" s="24">
        <v>3181718</v>
      </c>
      <c r="V23" s="24">
        <v>13562926</v>
      </c>
      <c r="W23" s="24">
        <v>56509445</v>
      </c>
      <c r="X23" s="24">
        <v>65408010</v>
      </c>
      <c r="Y23" s="24">
        <v>-8898565</v>
      </c>
      <c r="Z23" s="6">
        <v>-13.6</v>
      </c>
      <c r="AA23" s="22">
        <v>65408010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>
        <v>100000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100000</v>
      </c>
      <c r="Y24" s="21">
        <v>-100000</v>
      </c>
      <c r="Z24" s="4">
        <v>-100</v>
      </c>
      <c r="AA24" s="19">
        <v>100000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1105530903</v>
      </c>
      <c r="D25" s="40">
        <f>+D5+D9+D15+D19+D24</f>
        <v>1128121323</v>
      </c>
      <c r="E25" s="41">
        <f t="shared" si="4"/>
        <v>1285362360</v>
      </c>
      <c r="F25" s="42">
        <f t="shared" si="4"/>
        <v>1310895863</v>
      </c>
      <c r="G25" s="42">
        <f t="shared" si="4"/>
        <v>71432527</v>
      </c>
      <c r="H25" s="42">
        <f t="shared" si="4"/>
        <v>122693431</v>
      </c>
      <c r="I25" s="42">
        <f t="shared" si="4"/>
        <v>96691234</v>
      </c>
      <c r="J25" s="42">
        <f t="shared" si="4"/>
        <v>290817192</v>
      </c>
      <c r="K25" s="42">
        <f t="shared" si="4"/>
        <v>78384539</v>
      </c>
      <c r="L25" s="42">
        <f t="shared" si="4"/>
        <v>76249695</v>
      </c>
      <c r="M25" s="42">
        <f t="shared" si="4"/>
        <v>111366205</v>
      </c>
      <c r="N25" s="42">
        <f t="shared" si="4"/>
        <v>266000439</v>
      </c>
      <c r="O25" s="42">
        <f t="shared" si="4"/>
        <v>68132923</v>
      </c>
      <c r="P25" s="42">
        <f t="shared" si="4"/>
        <v>73859915</v>
      </c>
      <c r="Q25" s="42">
        <f t="shared" si="4"/>
        <v>153889545</v>
      </c>
      <c r="R25" s="42">
        <f t="shared" si="4"/>
        <v>295882383</v>
      </c>
      <c r="S25" s="42">
        <f t="shared" si="4"/>
        <v>110450986</v>
      </c>
      <c r="T25" s="42">
        <f t="shared" si="4"/>
        <v>76687530</v>
      </c>
      <c r="U25" s="42">
        <f t="shared" si="4"/>
        <v>88282810</v>
      </c>
      <c r="V25" s="42">
        <f t="shared" si="4"/>
        <v>275421326</v>
      </c>
      <c r="W25" s="42">
        <f t="shared" si="4"/>
        <v>1128121340</v>
      </c>
      <c r="X25" s="42">
        <f t="shared" si="4"/>
        <v>1310895863</v>
      </c>
      <c r="Y25" s="42">
        <f t="shared" si="4"/>
        <v>-182774523</v>
      </c>
      <c r="Z25" s="43">
        <f>+IF(X25&lt;&gt;0,+(Y25/X25)*100,0)</f>
        <v>-13.942718728375453</v>
      </c>
      <c r="AA25" s="40">
        <f>+AA5+AA9+AA15+AA19+AA24</f>
        <v>1310895863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191117428</v>
      </c>
      <c r="D28" s="19">
        <f>SUM(D29:D31)</f>
        <v>183014720</v>
      </c>
      <c r="E28" s="20">
        <f t="shared" si="5"/>
        <v>226021362</v>
      </c>
      <c r="F28" s="21">
        <f t="shared" si="5"/>
        <v>228566107</v>
      </c>
      <c r="G28" s="21">
        <f t="shared" si="5"/>
        <v>10474405</v>
      </c>
      <c r="H28" s="21">
        <f t="shared" si="5"/>
        <v>14083941</v>
      </c>
      <c r="I28" s="21">
        <f t="shared" si="5"/>
        <v>13679326</v>
      </c>
      <c r="J28" s="21">
        <f t="shared" si="5"/>
        <v>38237672</v>
      </c>
      <c r="K28" s="21">
        <f t="shared" si="5"/>
        <v>22834484</v>
      </c>
      <c r="L28" s="21">
        <f t="shared" si="5"/>
        <v>15570880</v>
      </c>
      <c r="M28" s="21">
        <f t="shared" si="5"/>
        <v>14997481</v>
      </c>
      <c r="N28" s="21">
        <f t="shared" si="5"/>
        <v>53402845</v>
      </c>
      <c r="O28" s="21">
        <f t="shared" si="5"/>
        <v>19606668</v>
      </c>
      <c r="P28" s="21">
        <f t="shared" si="5"/>
        <v>15023719</v>
      </c>
      <c r="Q28" s="21">
        <f t="shared" si="5"/>
        <v>16330337</v>
      </c>
      <c r="R28" s="21">
        <f t="shared" si="5"/>
        <v>50960724</v>
      </c>
      <c r="S28" s="21">
        <f t="shared" si="5"/>
        <v>13353767</v>
      </c>
      <c r="T28" s="21">
        <f t="shared" si="5"/>
        <v>12603846</v>
      </c>
      <c r="U28" s="21">
        <f t="shared" si="5"/>
        <v>14455895</v>
      </c>
      <c r="V28" s="21">
        <f t="shared" si="5"/>
        <v>40413508</v>
      </c>
      <c r="W28" s="21">
        <f t="shared" si="5"/>
        <v>183014749</v>
      </c>
      <c r="X28" s="21">
        <f t="shared" si="5"/>
        <v>228566107</v>
      </c>
      <c r="Y28" s="21">
        <f t="shared" si="5"/>
        <v>-45551358</v>
      </c>
      <c r="Z28" s="4">
        <f>+IF(X28&lt;&gt;0,+(Y28/X28)*100,0)</f>
        <v>-19.929183113750106</v>
      </c>
      <c r="AA28" s="19">
        <f>SUM(AA29:AA31)</f>
        <v>228566107</v>
      </c>
    </row>
    <row r="29" spans="1:27" ht="12.75">
      <c r="A29" s="5" t="s">
        <v>32</v>
      </c>
      <c r="B29" s="3"/>
      <c r="C29" s="22">
        <v>37072982</v>
      </c>
      <c r="D29" s="22">
        <v>31831825</v>
      </c>
      <c r="E29" s="23">
        <v>35162260</v>
      </c>
      <c r="F29" s="24">
        <v>38538541</v>
      </c>
      <c r="G29" s="24">
        <v>2485706</v>
      </c>
      <c r="H29" s="24">
        <v>2659288</v>
      </c>
      <c r="I29" s="24">
        <v>2435384</v>
      </c>
      <c r="J29" s="24">
        <v>7580378</v>
      </c>
      <c r="K29" s="24">
        <v>2557328</v>
      </c>
      <c r="L29" s="24">
        <v>2731923</v>
      </c>
      <c r="M29" s="24">
        <v>2733543</v>
      </c>
      <c r="N29" s="24">
        <v>8022794</v>
      </c>
      <c r="O29" s="24">
        <v>2573065</v>
      </c>
      <c r="P29" s="24">
        <v>3037439</v>
      </c>
      <c r="Q29" s="24">
        <v>2670434</v>
      </c>
      <c r="R29" s="24">
        <v>8280938</v>
      </c>
      <c r="S29" s="24">
        <v>2529245</v>
      </c>
      <c r="T29" s="24">
        <v>2511429</v>
      </c>
      <c r="U29" s="24">
        <v>2907048</v>
      </c>
      <c r="V29" s="24">
        <v>7947722</v>
      </c>
      <c r="W29" s="24">
        <v>31831832</v>
      </c>
      <c r="X29" s="24">
        <v>38538541</v>
      </c>
      <c r="Y29" s="24">
        <v>-6706709</v>
      </c>
      <c r="Z29" s="6">
        <v>-17.4</v>
      </c>
      <c r="AA29" s="22">
        <v>38538541</v>
      </c>
    </row>
    <row r="30" spans="1:27" ht="12.75">
      <c r="A30" s="5" t="s">
        <v>33</v>
      </c>
      <c r="B30" s="3"/>
      <c r="C30" s="25">
        <v>150896425</v>
      </c>
      <c r="D30" s="25">
        <v>148051260</v>
      </c>
      <c r="E30" s="26">
        <v>186804288</v>
      </c>
      <c r="F30" s="27">
        <v>186450123</v>
      </c>
      <c r="G30" s="27">
        <v>7760378</v>
      </c>
      <c r="H30" s="27">
        <v>11176646</v>
      </c>
      <c r="I30" s="27">
        <v>10927140</v>
      </c>
      <c r="J30" s="27">
        <v>29864164</v>
      </c>
      <c r="K30" s="27">
        <v>20022243</v>
      </c>
      <c r="L30" s="27">
        <v>12597549</v>
      </c>
      <c r="M30" s="27">
        <v>11978339</v>
      </c>
      <c r="N30" s="27">
        <v>44598131</v>
      </c>
      <c r="O30" s="27">
        <v>16760000</v>
      </c>
      <c r="P30" s="27">
        <v>11743708</v>
      </c>
      <c r="Q30" s="27">
        <v>13393928</v>
      </c>
      <c r="R30" s="27">
        <v>41897636</v>
      </c>
      <c r="S30" s="27">
        <v>10577873</v>
      </c>
      <c r="T30" s="27">
        <v>9817121</v>
      </c>
      <c r="U30" s="27">
        <v>11296362</v>
      </c>
      <c r="V30" s="27">
        <v>31691356</v>
      </c>
      <c r="W30" s="27">
        <v>148051287</v>
      </c>
      <c r="X30" s="27">
        <v>186450123</v>
      </c>
      <c r="Y30" s="27">
        <v>-38398836</v>
      </c>
      <c r="Z30" s="7">
        <v>-20.59</v>
      </c>
      <c r="AA30" s="25">
        <v>186450123</v>
      </c>
    </row>
    <row r="31" spans="1:27" ht="12.75">
      <c r="A31" s="5" t="s">
        <v>34</v>
      </c>
      <c r="B31" s="3"/>
      <c r="C31" s="22">
        <v>3148021</v>
      </c>
      <c r="D31" s="22">
        <v>3131635</v>
      </c>
      <c r="E31" s="23">
        <v>4054814</v>
      </c>
      <c r="F31" s="24">
        <v>3577443</v>
      </c>
      <c r="G31" s="24">
        <v>228321</v>
      </c>
      <c r="H31" s="24">
        <v>248007</v>
      </c>
      <c r="I31" s="24">
        <v>316802</v>
      </c>
      <c r="J31" s="24">
        <v>793130</v>
      </c>
      <c r="K31" s="24">
        <v>254913</v>
      </c>
      <c r="L31" s="24">
        <v>241408</v>
      </c>
      <c r="M31" s="24">
        <v>285599</v>
      </c>
      <c r="N31" s="24">
        <v>781920</v>
      </c>
      <c r="O31" s="24">
        <v>273603</v>
      </c>
      <c r="P31" s="24">
        <v>242572</v>
      </c>
      <c r="Q31" s="24">
        <v>265975</v>
      </c>
      <c r="R31" s="24">
        <v>782150</v>
      </c>
      <c r="S31" s="24">
        <v>246649</v>
      </c>
      <c r="T31" s="24">
        <v>275296</v>
      </c>
      <c r="U31" s="24">
        <v>252485</v>
      </c>
      <c r="V31" s="24">
        <v>774430</v>
      </c>
      <c r="W31" s="24">
        <v>3131630</v>
      </c>
      <c r="X31" s="24">
        <v>3577443</v>
      </c>
      <c r="Y31" s="24">
        <v>-445813</v>
      </c>
      <c r="Z31" s="6">
        <v>-12.46</v>
      </c>
      <c r="AA31" s="22">
        <v>3577443</v>
      </c>
    </row>
    <row r="32" spans="1:27" ht="12.75">
      <c r="A32" s="2" t="s">
        <v>35</v>
      </c>
      <c r="B32" s="3"/>
      <c r="C32" s="19">
        <f aca="true" t="shared" si="6" ref="C32:Y32">SUM(C33:C37)</f>
        <v>162467748</v>
      </c>
      <c r="D32" s="19">
        <f>SUM(D33:D37)</f>
        <v>222940603</v>
      </c>
      <c r="E32" s="20">
        <f t="shared" si="6"/>
        <v>227544083</v>
      </c>
      <c r="F32" s="21">
        <f t="shared" si="6"/>
        <v>316787550</v>
      </c>
      <c r="G32" s="21">
        <f t="shared" si="6"/>
        <v>7272313</v>
      </c>
      <c r="H32" s="21">
        <f t="shared" si="6"/>
        <v>6803894</v>
      </c>
      <c r="I32" s="21">
        <f t="shared" si="6"/>
        <v>8596212</v>
      </c>
      <c r="J32" s="21">
        <f t="shared" si="6"/>
        <v>22672419</v>
      </c>
      <c r="K32" s="21">
        <f t="shared" si="6"/>
        <v>10720231</v>
      </c>
      <c r="L32" s="21">
        <f t="shared" si="6"/>
        <v>10989073</v>
      </c>
      <c r="M32" s="21">
        <f t="shared" si="6"/>
        <v>14977596</v>
      </c>
      <c r="N32" s="21">
        <f t="shared" si="6"/>
        <v>36686900</v>
      </c>
      <c r="O32" s="21">
        <f t="shared" si="6"/>
        <v>13425985</v>
      </c>
      <c r="P32" s="21">
        <f t="shared" si="6"/>
        <v>4242003</v>
      </c>
      <c r="Q32" s="21">
        <f t="shared" si="6"/>
        <v>81057975</v>
      </c>
      <c r="R32" s="21">
        <f t="shared" si="6"/>
        <v>98725963</v>
      </c>
      <c r="S32" s="21">
        <f t="shared" si="6"/>
        <v>21913086</v>
      </c>
      <c r="T32" s="21">
        <f t="shared" si="6"/>
        <v>21083331</v>
      </c>
      <c r="U32" s="21">
        <f t="shared" si="6"/>
        <v>21858947</v>
      </c>
      <c r="V32" s="21">
        <f t="shared" si="6"/>
        <v>64855364</v>
      </c>
      <c r="W32" s="21">
        <f t="shared" si="6"/>
        <v>222940646</v>
      </c>
      <c r="X32" s="21">
        <f t="shared" si="6"/>
        <v>316787550</v>
      </c>
      <c r="Y32" s="21">
        <f t="shared" si="6"/>
        <v>-93846904</v>
      </c>
      <c r="Z32" s="4">
        <f>+IF(X32&lt;&gt;0,+(Y32/X32)*100,0)</f>
        <v>-29.624555636735096</v>
      </c>
      <c r="AA32" s="19">
        <f>SUM(AA33:AA37)</f>
        <v>316787550</v>
      </c>
    </row>
    <row r="33" spans="1:27" ht="12.75">
      <c r="A33" s="5" t="s">
        <v>36</v>
      </c>
      <c r="B33" s="3"/>
      <c r="C33" s="22">
        <v>23006509</v>
      </c>
      <c r="D33" s="22">
        <v>22661442</v>
      </c>
      <c r="E33" s="23">
        <v>24705090</v>
      </c>
      <c r="F33" s="24">
        <v>23788762</v>
      </c>
      <c r="G33" s="24">
        <v>1518146</v>
      </c>
      <c r="H33" s="24">
        <v>1589696</v>
      </c>
      <c r="I33" s="24">
        <v>1693414</v>
      </c>
      <c r="J33" s="24">
        <v>4801256</v>
      </c>
      <c r="K33" s="24">
        <v>1936001</v>
      </c>
      <c r="L33" s="24">
        <v>1764757</v>
      </c>
      <c r="M33" s="24">
        <v>1702839</v>
      </c>
      <c r="N33" s="24">
        <v>5403597</v>
      </c>
      <c r="O33" s="24">
        <v>3211792</v>
      </c>
      <c r="P33" s="24">
        <v>1551131</v>
      </c>
      <c r="Q33" s="24">
        <v>2185612</v>
      </c>
      <c r="R33" s="24">
        <v>6948535</v>
      </c>
      <c r="S33" s="24">
        <v>1776184</v>
      </c>
      <c r="T33" s="24">
        <v>1725698</v>
      </c>
      <c r="U33" s="24">
        <v>2006176</v>
      </c>
      <c r="V33" s="24">
        <v>5508058</v>
      </c>
      <c r="W33" s="24">
        <v>22661446</v>
      </c>
      <c r="X33" s="24">
        <v>23788762</v>
      </c>
      <c r="Y33" s="24">
        <v>-1127316</v>
      </c>
      <c r="Z33" s="6">
        <v>-4.74</v>
      </c>
      <c r="AA33" s="22">
        <v>23788762</v>
      </c>
    </row>
    <row r="34" spans="1:27" ht="12.75">
      <c r="A34" s="5" t="s">
        <v>37</v>
      </c>
      <c r="B34" s="3"/>
      <c r="C34" s="22">
        <v>27592145</v>
      </c>
      <c r="D34" s="22">
        <v>26585249</v>
      </c>
      <c r="E34" s="23">
        <v>29926302</v>
      </c>
      <c r="F34" s="24">
        <v>29552666</v>
      </c>
      <c r="G34" s="24">
        <v>1551508</v>
      </c>
      <c r="H34" s="24">
        <v>1600315</v>
      </c>
      <c r="I34" s="24">
        <v>1881960</v>
      </c>
      <c r="J34" s="24">
        <v>5033783</v>
      </c>
      <c r="K34" s="24">
        <v>2091106</v>
      </c>
      <c r="L34" s="24">
        <v>2189179</v>
      </c>
      <c r="M34" s="24">
        <v>2434853</v>
      </c>
      <c r="N34" s="24">
        <v>6715138</v>
      </c>
      <c r="O34" s="24">
        <v>3576311</v>
      </c>
      <c r="P34" s="24">
        <v>2402391</v>
      </c>
      <c r="Q34" s="24">
        <v>3348619</v>
      </c>
      <c r="R34" s="24">
        <v>9327321</v>
      </c>
      <c r="S34" s="24">
        <v>1778381</v>
      </c>
      <c r="T34" s="24">
        <v>1804669</v>
      </c>
      <c r="U34" s="24">
        <v>1925965</v>
      </c>
      <c r="V34" s="24">
        <v>5509015</v>
      </c>
      <c r="W34" s="24">
        <v>26585257</v>
      </c>
      <c r="X34" s="24">
        <v>29552666</v>
      </c>
      <c r="Y34" s="24">
        <v>-2967409</v>
      </c>
      <c r="Z34" s="6">
        <v>-10.04</v>
      </c>
      <c r="AA34" s="22">
        <v>29552666</v>
      </c>
    </row>
    <row r="35" spans="1:27" ht="12.75">
      <c r="A35" s="5" t="s">
        <v>38</v>
      </c>
      <c r="B35" s="3"/>
      <c r="C35" s="22">
        <v>85065070</v>
      </c>
      <c r="D35" s="22">
        <v>159416163</v>
      </c>
      <c r="E35" s="23">
        <v>31461617</v>
      </c>
      <c r="F35" s="24">
        <v>197438368</v>
      </c>
      <c r="G35" s="24">
        <v>3735851</v>
      </c>
      <c r="H35" s="24">
        <v>3089907</v>
      </c>
      <c r="I35" s="24">
        <v>3713933</v>
      </c>
      <c r="J35" s="24">
        <v>10539691</v>
      </c>
      <c r="K35" s="24">
        <v>3567620</v>
      </c>
      <c r="L35" s="24">
        <v>3598899</v>
      </c>
      <c r="M35" s="24">
        <v>9639323</v>
      </c>
      <c r="N35" s="24">
        <v>16805842</v>
      </c>
      <c r="O35" s="24">
        <v>4221777</v>
      </c>
      <c r="P35" s="24">
        <v>3993589</v>
      </c>
      <c r="Q35" s="24">
        <v>73340990</v>
      </c>
      <c r="R35" s="24">
        <v>81556356</v>
      </c>
      <c r="S35" s="24">
        <v>16608235</v>
      </c>
      <c r="T35" s="24">
        <v>16657773</v>
      </c>
      <c r="U35" s="24">
        <v>17248293</v>
      </c>
      <c r="V35" s="24">
        <v>50514301</v>
      </c>
      <c r="W35" s="24">
        <v>159416190</v>
      </c>
      <c r="X35" s="24">
        <v>197438368</v>
      </c>
      <c r="Y35" s="24">
        <v>-38022178</v>
      </c>
      <c r="Z35" s="6">
        <v>-19.26</v>
      </c>
      <c r="AA35" s="22">
        <v>197438368</v>
      </c>
    </row>
    <row r="36" spans="1:27" ht="12.75">
      <c r="A36" s="5" t="s">
        <v>39</v>
      </c>
      <c r="B36" s="3"/>
      <c r="C36" s="22">
        <v>26637679</v>
      </c>
      <c r="D36" s="22">
        <v>14117166</v>
      </c>
      <c r="E36" s="23">
        <v>141345088</v>
      </c>
      <c r="F36" s="24">
        <v>65907794</v>
      </c>
      <c r="G36" s="24">
        <v>466808</v>
      </c>
      <c r="H36" s="24">
        <v>523976</v>
      </c>
      <c r="I36" s="24">
        <v>1306905</v>
      </c>
      <c r="J36" s="24">
        <v>2297689</v>
      </c>
      <c r="K36" s="24">
        <v>3125504</v>
      </c>
      <c r="L36" s="24">
        <v>3436238</v>
      </c>
      <c r="M36" s="24">
        <v>1200581</v>
      </c>
      <c r="N36" s="24">
        <v>7762323</v>
      </c>
      <c r="O36" s="24">
        <v>2321774</v>
      </c>
      <c r="P36" s="24">
        <v>-3705108</v>
      </c>
      <c r="Q36" s="24">
        <v>2156429</v>
      </c>
      <c r="R36" s="24">
        <v>773095</v>
      </c>
      <c r="S36" s="24">
        <v>1737124</v>
      </c>
      <c r="T36" s="24">
        <v>881590</v>
      </c>
      <c r="U36" s="24">
        <v>665351</v>
      </c>
      <c r="V36" s="24">
        <v>3284065</v>
      </c>
      <c r="W36" s="24">
        <v>14117172</v>
      </c>
      <c r="X36" s="24">
        <v>65907794</v>
      </c>
      <c r="Y36" s="24">
        <v>-51790622</v>
      </c>
      <c r="Z36" s="6">
        <v>-78.58</v>
      </c>
      <c r="AA36" s="22">
        <v>65907794</v>
      </c>
    </row>
    <row r="37" spans="1:27" ht="12.75">
      <c r="A37" s="5" t="s">
        <v>40</v>
      </c>
      <c r="B37" s="3"/>
      <c r="C37" s="25">
        <v>166345</v>
      </c>
      <c r="D37" s="25">
        <v>160583</v>
      </c>
      <c r="E37" s="26">
        <v>105986</v>
      </c>
      <c r="F37" s="27">
        <v>99960</v>
      </c>
      <c r="G37" s="27"/>
      <c r="H37" s="27"/>
      <c r="I37" s="27"/>
      <c r="J37" s="27"/>
      <c r="K37" s="27"/>
      <c r="L37" s="27"/>
      <c r="M37" s="27"/>
      <c r="N37" s="27"/>
      <c r="O37" s="27">
        <v>94331</v>
      </c>
      <c r="P37" s="27"/>
      <c r="Q37" s="27">
        <v>26325</v>
      </c>
      <c r="R37" s="27">
        <v>120656</v>
      </c>
      <c r="S37" s="27">
        <v>13162</v>
      </c>
      <c r="T37" s="27">
        <v>13601</v>
      </c>
      <c r="U37" s="27">
        <v>13162</v>
      </c>
      <c r="V37" s="27">
        <v>39925</v>
      </c>
      <c r="W37" s="27">
        <v>160581</v>
      </c>
      <c r="X37" s="27">
        <v>99960</v>
      </c>
      <c r="Y37" s="27">
        <v>60621</v>
      </c>
      <c r="Z37" s="7">
        <v>60.65</v>
      </c>
      <c r="AA37" s="25">
        <v>99960</v>
      </c>
    </row>
    <row r="38" spans="1:27" ht="12.75">
      <c r="A38" s="2" t="s">
        <v>41</v>
      </c>
      <c r="B38" s="8"/>
      <c r="C38" s="19">
        <f aca="true" t="shared" si="7" ref="C38:Y38">SUM(C39:C41)</f>
        <v>68538049</v>
      </c>
      <c r="D38" s="19">
        <f>SUM(D39:D41)</f>
        <v>106064094</v>
      </c>
      <c r="E38" s="20">
        <f t="shared" si="7"/>
        <v>173602502</v>
      </c>
      <c r="F38" s="21">
        <f t="shared" si="7"/>
        <v>78467224</v>
      </c>
      <c r="G38" s="21">
        <f t="shared" si="7"/>
        <v>2818119</v>
      </c>
      <c r="H38" s="21">
        <f t="shared" si="7"/>
        <v>3026321</v>
      </c>
      <c r="I38" s="21">
        <f t="shared" si="7"/>
        <v>28851251</v>
      </c>
      <c r="J38" s="21">
        <f t="shared" si="7"/>
        <v>34695691</v>
      </c>
      <c r="K38" s="21">
        <f t="shared" si="7"/>
        <v>11471494</v>
      </c>
      <c r="L38" s="21">
        <f t="shared" si="7"/>
        <v>10194523</v>
      </c>
      <c r="M38" s="21">
        <f t="shared" si="7"/>
        <v>4143229</v>
      </c>
      <c r="N38" s="21">
        <f t="shared" si="7"/>
        <v>25809246</v>
      </c>
      <c r="O38" s="21">
        <f t="shared" si="7"/>
        <v>18396336</v>
      </c>
      <c r="P38" s="21">
        <f t="shared" si="7"/>
        <v>3724006</v>
      </c>
      <c r="Q38" s="21">
        <f t="shared" si="7"/>
        <v>8076368</v>
      </c>
      <c r="R38" s="21">
        <f t="shared" si="7"/>
        <v>30196710</v>
      </c>
      <c r="S38" s="21">
        <f t="shared" si="7"/>
        <v>5504101</v>
      </c>
      <c r="T38" s="21">
        <f t="shared" si="7"/>
        <v>5851801</v>
      </c>
      <c r="U38" s="21">
        <f t="shared" si="7"/>
        <v>4006553</v>
      </c>
      <c r="V38" s="21">
        <f t="shared" si="7"/>
        <v>15362455</v>
      </c>
      <c r="W38" s="21">
        <f t="shared" si="7"/>
        <v>106064102</v>
      </c>
      <c r="X38" s="21">
        <f t="shared" si="7"/>
        <v>78467224</v>
      </c>
      <c r="Y38" s="21">
        <f t="shared" si="7"/>
        <v>27596878</v>
      </c>
      <c r="Z38" s="4">
        <f>+IF(X38&lt;&gt;0,+(Y38/X38)*100,0)</f>
        <v>35.16994305800852</v>
      </c>
      <c r="AA38" s="19">
        <f>SUM(AA39:AA41)</f>
        <v>78467224</v>
      </c>
    </row>
    <row r="39" spans="1:27" ht="12.75">
      <c r="A39" s="5" t="s">
        <v>42</v>
      </c>
      <c r="B39" s="3"/>
      <c r="C39" s="22">
        <v>15427578</v>
      </c>
      <c r="D39" s="22">
        <v>15225587</v>
      </c>
      <c r="E39" s="23">
        <v>15788952</v>
      </c>
      <c r="F39" s="24">
        <v>15835875</v>
      </c>
      <c r="G39" s="24">
        <v>1073529</v>
      </c>
      <c r="H39" s="24">
        <v>1143933</v>
      </c>
      <c r="I39" s="24">
        <v>1534987</v>
      </c>
      <c r="J39" s="24">
        <v>3752449</v>
      </c>
      <c r="K39" s="24">
        <v>1335293</v>
      </c>
      <c r="L39" s="24">
        <v>1153127</v>
      </c>
      <c r="M39" s="24">
        <v>1178268</v>
      </c>
      <c r="N39" s="24">
        <v>3666688</v>
      </c>
      <c r="O39" s="24">
        <v>1573031</v>
      </c>
      <c r="P39" s="24">
        <v>1167740</v>
      </c>
      <c r="Q39" s="24">
        <v>1223076</v>
      </c>
      <c r="R39" s="24">
        <v>3963847</v>
      </c>
      <c r="S39" s="24">
        <v>1251420</v>
      </c>
      <c r="T39" s="24">
        <v>1338297</v>
      </c>
      <c r="U39" s="24">
        <v>1252882</v>
      </c>
      <c r="V39" s="24">
        <v>3842599</v>
      </c>
      <c r="W39" s="24">
        <v>15225583</v>
      </c>
      <c r="X39" s="24">
        <v>15835875</v>
      </c>
      <c r="Y39" s="24">
        <v>-610292</v>
      </c>
      <c r="Z39" s="6">
        <v>-3.85</v>
      </c>
      <c r="AA39" s="22">
        <v>15835875</v>
      </c>
    </row>
    <row r="40" spans="1:27" ht="12.75">
      <c r="A40" s="5" t="s">
        <v>43</v>
      </c>
      <c r="B40" s="3"/>
      <c r="C40" s="22">
        <v>51473578</v>
      </c>
      <c r="D40" s="22">
        <v>89849010</v>
      </c>
      <c r="E40" s="23">
        <v>154155484</v>
      </c>
      <c r="F40" s="24">
        <v>59829519</v>
      </c>
      <c r="G40" s="24">
        <v>1693757</v>
      </c>
      <c r="H40" s="24">
        <v>1831555</v>
      </c>
      <c r="I40" s="24">
        <v>27231854</v>
      </c>
      <c r="J40" s="24">
        <v>30757166</v>
      </c>
      <c r="K40" s="24">
        <v>10082255</v>
      </c>
      <c r="L40" s="24">
        <v>8968023</v>
      </c>
      <c r="M40" s="24">
        <v>2900406</v>
      </c>
      <c r="N40" s="24">
        <v>21950684</v>
      </c>
      <c r="O40" s="24">
        <v>16749250</v>
      </c>
      <c r="P40" s="24">
        <v>2485590</v>
      </c>
      <c r="Q40" s="24">
        <v>6719339</v>
      </c>
      <c r="R40" s="24">
        <v>25954179</v>
      </c>
      <c r="S40" s="24">
        <v>4147927</v>
      </c>
      <c r="T40" s="24">
        <v>4434068</v>
      </c>
      <c r="U40" s="24">
        <v>2605000</v>
      </c>
      <c r="V40" s="24">
        <v>11186995</v>
      </c>
      <c r="W40" s="24">
        <v>89849024</v>
      </c>
      <c r="X40" s="24">
        <v>59829519</v>
      </c>
      <c r="Y40" s="24">
        <v>30019505</v>
      </c>
      <c r="Z40" s="6">
        <v>50.18</v>
      </c>
      <c r="AA40" s="22">
        <v>59829519</v>
      </c>
    </row>
    <row r="41" spans="1:27" ht="12.75">
      <c r="A41" s="5" t="s">
        <v>44</v>
      </c>
      <c r="B41" s="3"/>
      <c r="C41" s="22">
        <v>1636893</v>
      </c>
      <c r="D41" s="22">
        <v>989497</v>
      </c>
      <c r="E41" s="23">
        <v>3658066</v>
      </c>
      <c r="F41" s="24">
        <v>2801830</v>
      </c>
      <c r="G41" s="24">
        <v>50833</v>
      </c>
      <c r="H41" s="24">
        <v>50833</v>
      </c>
      <c r="I41" s="24">
        <v>84410</v>
      </c>
      <c r="J41" s="24">
        <v>186076</v>
      </c>
      <c r="K41" s="24">
        <v>53946</v>
      </c>
      <c r="L41" s="24">
        <v>73373</v>
      </c>
      <c r="M41" s="24">
        <v>64555</v>
      </c>
      <c r="N41" s="24">
        <v>191874</v>
      </c>
      <c r="O41" s="24">
        <v>74055</v>
      </c>
      <c r="P41" s="24">
        <v>70676</v>
      </c>
      <c r="Q41" s="24">
        <v>133953</v>
      </c>
      <c r="R41" s="24">
        <v>278684</v>
      </c>
      <c r="S41" s="24">
        <v>104754</v>
      </c>
      <c r="T41" s="24">
        <v>79436</v>
      </c>
      <c r="U41" s="24">
        <v>148671</v>
      </c>
      <c r="V41" s="24">
        <v>332861</v>
      </c>
      <c r="W41" s="24">
        <v>989495</v>
      </c>
      <c r="X41" s="24">
        <v>2801830</v>
      </c>
      <c r="Y41" s="24">
        <v>-1812335</v>
      </c>
      <c r="Z41" s="6">
        <v>-64.68</v>
      </c>
      <c r="AA41" s="22">
        <v>2801830</v>
      </c>
    </row>
    <row r="42" spans="1:27" ht="12.75">
      <c r="A42" s="2" t="s">
        <v>45</v>
      </c>
      <c r="B42" s="8"/>
      <c r="C42" s="19">
        <f aca="true" t="shared" si="8" ref="C42:Y42">SUM(C43:C46)</f>
        <v>523106839</v>
      </c>
      <c r="D42" s="19">
        <f>SUM(D43:D46)</f>
        <v>482379239</v>
      </c>
      <c r="E42" s="20">
        <f t="shared" si="8"/>
        <v>543855118</v>
      </c>
      <c r="F42" s="21">
        <f t="shared" si="8"/>
        <v>532698019</v>
      </c>
      <c r="G42" s="21">
        <f t="shared" si="8"/>
        <v>8070008</v>
      </c>
      <c r="H42" s="21">
        <f t="shared" si="8"/>
        <v>48659844</v>
      </c>
      <c r="I42" s="21">
        <f t="shared" si="8"/>
        <v>55452093</v>
      </c>
      <c r="J42" s="21">
        <f t="shared" si="8"/>
        <v>112181945</v>
      </c>
      <c r="K42" s="21">
        <f t="shared" si="8"/>
        <v>38459462</v>
      </c>
      <c r="L42" s="21">
        <f t="shared" si="8"/>
        <v>36265516</v>
      </c>
      <c r="M42" s="21">
        <f t="shared" si="8"/>
        <v>37703942</v>
      </c>
      <c r="N42" s="21">
        <f t="shared" si="8"/>
        <v>112428920</v>
      </c>
      <c r="O42" s="21">
        <f t="shared" si="8"/>
        <v>62748010</v>
      </c>
      <c r="P42" s="21">
        <f t="shared" si="8"/>
        <v>36481439</v>
      </c>
      <c r="Q42" s="21">
        <f t="shared" si="8"/>
        <v>43321464</v>
      </c>
      <c r="R42" s="21">
        <f t="shared" si="8"/>
        <v>142550913</v>
      </c>
      <c r="S42" s="21">
        <f t="shared" si="8"/>
        <v>39341328</v>
      </c>
      <c r="T42" s="21">
        <f t="shared" si="8"/>
        <v>36981448</v>
      </c>
      <c r="U42" s="21">
        <f t="shared" si="8"/>
        <v>38894714</v>
      </c>
      <c r="V42" s="21">
        <f t="shared" si="8"/>
        <v>115217490</v>
      </c>
      <c r="W42" s="21">
        <f t="shared" si="8"/>
        <v>482379268</v>
      </c>
      <c r="X42" s="21">
        <f t="shared" si="8"/>
        <v>532698019</v>
      </c>
      <c r="Y42" s="21">
        <f t="shared" si="8"/>
        <v>-50318751</v>
      </c>
      <c r="Z42" s="4">
        <f>+IF(X42&lt;&gt;0,+(Y42/X42)*100,0)</f>
        <v>-9.446018044981692</v>
      </c>
      <c r="AA42" s="19">
        <f>SUM(AA43:AA46)</f>
        <v>532698019</v>
      </c>
    </row>
    <row r="43" spans="1:27" ht="12.75">
      <c r="A43" s="5" t="s">
        <v>46</v>
      </c>
      <c r="B43" s="3"/>
      <c r="C43" s="22">
        <v>350328406</v>
      </c>
      <c r="D43" s="22">
        <v>342337581</v>
      </c>
      <c r="E43" s="23">
        <v>373299736</v>
      </c>
      <c r="F43" s="24">
        <v>366885401</v>
      </c>
      <c r="G43" s="24">
        <v>2506989</v>
      </c>
      <c r="H43" s="24">
        <v>42593466</v>
      </c>
      <c r="I43" s="24">
        <v>44124510</v>
      </c>
      <c r="J43" s="24">
        <v>89224965</v>
      </c>
      <c r="K43" s="24">
        <v>28258063</v>
      </c>
      <c r="L43" s="24">
        <v>26164939</v>
      </c>
      <c r="M43" s="24">
        <v>27619483</v>
      </c>
      <c r="N43" s="24">
        <v>82042485</v>
      </c>
      <c r="O43" s="24">
        <v>36054569</v>
      </c>
      <c r="P43" s="24">
        <v>27140554</v>
      </c>
      <c r="Q43" s="24">
        <v>28207059</v>
      </c>
      <c r="R43" s="24">
        <v>91402182</v>
      </c>
      <c r="S43" s="24">
        <v>28344850</v>
      </c>
      <c r="T43" s="24">
        <v>24664743</v>
      </c>
      <c r="U43" s="24">
        <v>26658352</v>
      </c>
      <c r="V43" s="24">
        <v>79667945</v>
      </c>
      <c r="W43" s="24">
        <v>342337577</v>
      </c>
      <c r="X43" s="24">
        <v>366885401</v>
      </c>
      <c r="Y43" s="24">
        <v>-24547824</v>
      </c>
      <c r="Z43" s="6">
        <v>-6.69</v>
      </c>
      <c r="AA43" s="22">
        <v>366885401</v>
      </c>
    </row>
    <row r="44" spans="1:27" ht="12.75">
      <c r="A44" s="5" t="s">
        <v>47</v>
      </c>
      <c r="B44" s="3"/>
      <c r="C44" s="22">
        <v>64010395</v>
      </c>
      <c r="D44" s="22">
        <v>55566489</v>
      </c>
      <c r="E44" s="23">
        <v>61945465</v>
      </c>
      <c r="F44" s="24">
        <v>59752266</v>
      </c>
      <c r="G44" s="24">
        <v>2195733</v>
      </c>
      <c r="H44" s="24">
        <v>2614636</v>
      </c>
      <c r="I44" s="24">
        <v>3862501</v>
      </c>
      <c r="J44" s="24">
        <v>8672870</v>
      </c>
      <c r="K44" s="24">
        <v>4026768</v>
      </c>
      <c r="L44" s="24">
        <v>3683075</v>
      </c>
      <c r="M44" s="24">
        <v>4465408</v>
      </c>
      <c r="N44" s="24">
        <v>12175251</v>
      </c>
      <c r="O44" s="24">
        <v>11118120</v>
      </c>
      <c r="P44" s="24">
        <v>3692373</v>
      </c>
      <c r="Q44" s="24">
        <v>6010636</v>
      </c>
      <c r="R44" s="24">
        <v>20821129</v>
      </c>
      <c r="S44" s="24">
        <v>4437079</v>
      </c>
      <c r="T44" s="24">
        <v>4885397</v>
      </c>
      <c r="U44" s="24">
        <v>4574785</v>
      </c>
      <c r="V44" s="24">
        <v>13897261</v>
      </c>
      <c r="W44" s="24">
        <v>55566511</v>
      </c>
      <c r="X44" s="24">
        <v>59752266</v>
      </c>
      <c r="Y44" s="24">
        <v>-4185755</v>
      </c>
      <c r="Z44" s="6">
        <v>-7.01</v>
      </c>
      <c r="AA44" s="22">
        <v>59752266</v>
      </c>
    </row>
    <row r="45" spans="1:27" ht="12.75">
      <c r="A45" s="5" t="s">
        <v>48</v>
      </c>
      <c r="B45" s="3"/>
      <c r="C45" s="25">
        <v>64772463</v>
      </c>
      <c r="D45" s="25">
        <v>53634739</v>
      </c>
      <c r="E45" s="26">
        <v>61754046</v>
      </c>
      <c r="F45" s="27">
        <v>59153969</v>
      </c>
      <c r="G45" s="27">
        <v>1681487</v>
      </c>
      <c r="H45" s="27">
        <v>1754295</v>
      </c>
      <c r="I45" s="27">
        <v>5341551</v>
      </c>
      <c r="J45" s="27">
        <v>8777333</v>
      </c>
      <c r="K45" s="27">
        <v>3827200</v>
      </c>
      <c r="L45" s="27">
        <v>3456554</v>
      </c>
      <c r="M45" s="27">
        <v>3434583</v>
      </c>
      <c r="N45" s="27">
        <v>10718337</v>
      </c>
      <c r="O45" s="27">
        <v>11409428</v>
      </c>
      <c r="P45" s="27">
        <v>3510853</v>
      </c>
      <c r="Q45" s="27">
        <v>5596519</v>
      </c>
      <c r="R45" s="27">
        <v>20516800</v>
      </c>
      <c r="S45" s="27">
        <v>4335689</v>
      </c>
      <c r="T45" s="27">
        <v>4412333</v>
      </c>
      <c r="U45" s="27">
        <v>4874240</v>
      </c>
      <c r="V45" s="27">
        <v>13622262</v>
      </c>
      <c r="W45" s="27">
        <v>53634732</v>
      </c>
      <c r="X45" s="27">
        <v>59153969</v>
      </c>
      <c r="Y45" s="27">
        <v>-5519237</v>
      </c>
      <c r="Z45" s="7">
        <v>-9.33</v>
      </c>
      <c r="AA45" s="25">
        <v>59153969</v>
      </c>
    </row>
    <row r="46" spans="1:27" ht="12.75">
      <c r="A46" s="5" t="s">
        <v>49</v>
      </c>
      <c r="B46" s="3"/>
      <c r="C46" s="22">
        <v>43995575</v>
      </c>
      <c r="D46" s="22">
        <v>30840430</v>
      </c>
      <c r="E46" s="23">
        <v>46855871</v>
      </c>
      <c r="F46" s="24">
        <v>46906383</v>
      </c>
      <c r="G46" s="24">
        <v>1685799</v>
      </c>
      <c r="H46" s="24">
        <v>1697447</v>
      </c>
      <c r="I46" s="24">
        <v>2123531</v>
      </c>
      <c r="J46" s="24">
        <v>5506777</v>
      </c>
      <c r="K46" s="24">
        <v>2347431</v>
      </c>
      <c r="L46" s="24">
        <v>2960948</v>
      </c>
      <c r="M46" s="24">
        <v>2184468</v>
      </c>
      <c r="N46" s="24">
        <v>7492847</v>
      </c>
      <c r="O46" s="24">
        <v>4165893</v>
      </c>
      <c r="P46" s="24">
        <v>2137659</v>
      </c>
      <c r="Q46" s="24">
        <v>3507250</v>
      </c>
      <c r="R46" s="24">
        <v>9810802</v>
      </c>
      <c r="S46" s="24">
        <v>2223710</v>
      </c>
      <c r="T46" s="24">
        <v>3018975</v>
      </c>
      <c r="U46" s="24">
        <v>2787337</v>
      </c>
      <c r="V46" s="24">
        <v>8030022</v>
      </c>
      <c r="W46" s="24">
        <v>30840448</v>
      </c>
      <c r="X46" s="24">
        <v>46906383</v>
      </c>
      <c r="Y46" s="24">
        <v>-16065935</v>
      </c>
      <c r="Z46" s="6">
        <v>-34.25</v>
      </c>
      <c r="AA46" s="22">
        <v>46906383</v>
      </c>
    </row>
    <row r="47" spans="1:27" ht="12.75">
      <c r="A47" s="2" t="s">
        <v>50</v>
      </c>
      <c r="B47" s="8" t="s">
        <v>51</v>
      </c>
      <c r="C47" s="19">
        <v>1496708</v>
      </c>
      <c r="D47" s="19">
        <v>1157332</v>
      </c>
      <c r="E47" s="20">
        <v>882038</v>
      </c>
      <c r="F47" s="21">
        <v>1484763</v>
      </c>
      <c r="G47" s="21">
        <v>6182</v>
      </c>
      <c r="H47" s="21">
        <v>12213</v>
      </c>
      <c r="I47" s="21">
        <v>164163</v>
      </c>
      <c r="J47" s="21">
        <v>182558</v>
      </c>
      <c r="K47" s="21">
        <v>20815</v>
      </c>
      <c r="L47" s="21">
        <v>22822</v>
      </c>
      <c r="M47" s="21">
        <v>39572</v>
      </c>
      <c r="N47" s="21">
        <v>83209</v>
      </c>
      <c r="O47" s="21">
        <v>23974</v>
      </c>
      <c r="P47" s="21">
        <v>81206</v>
      </c>
      <c r="Q47" s="21">
        <v>123733</v>
      </c>
      <c r="R47" s="21">
        <v>228913</v>
      </c>
      <c r="S47" s="21">
        <v>67497</v>
      </c>
      <c r="T47" s="21">
        <v>507015</v>
      </c>
      <c r="U47" s="21">
        <v>88143</v>
      </c>
      <c r="V47" s="21">
        <v>662655</v>
      </c>
      <c r="W47" s="21">
        <v>1157335</v>
      </c>
      <c r="X47" s="21">
        <v>1484763</v>
      </c>
      <c r="Y47" s="21">
        <v>-327428</v>
      </c>
      <c r="Z47" s="4">
        <v>-22.05</v>
      </c>
      <c r="AA47" s="19">
        <v>1484763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946726772</v>
      </c>
      <c r="D48" s="40">
        <f>+D28+D32+D38+D42+D47</f>
        <v>995555988</v>
      </c>
      <c r="E48" s="41">
        <f t="shared" si="9"/>
        <v>1171905103</v>
      </c>
      <c r="F48" s="42">
        <f t="shared" si="9"/>
        <v>1158003663</v>
      </c>
      <c r="G48" s="42">
        <f t="shared" si="9"/>
        <v>28641027</v>
      </c>
      <c r="H48" s="42">
        <f t="shared" si="9"/>
        <v>72586213</v>
      </c>
      <c r="I48" s="42">
        <f t="shared" si="9"/>
        <v>106743045</v>
      </c>
      <c r="J48" s="42">
        <f t="shared" si="9"/>
        <v>207970285</v>
      </c>
      <c r="K48" s="42">
        <f t="shared" si="9"/>
        <v>83506486</v>
      </c>
      <c r="L48" s="42">
        <f t="shared" si="9"/>
        <v>73042814</v>
      </c>
      <c r="M48" s="42">
        <f t="shared" si="9"/>
        <v>71861820</v>
      </c>
      <c r="N48" s="42">
        <f t="shared" si="9"/>
        <v>228411120</v>
      </c>
      <c r="O48" s="42">
        <f t="shared" si="9"/>
        <v>114200973</v>
      </c>
      <c r="P48" s="42">
        <f t="shared" si="9"/>
        <v>59552373</v>
      </c>
      <c r="Q48" s="42">
        <f t="shared" si="9"/>
        <v>148909877</v>
      </c>
      <c r="R48" s="42">
        <f t="shared" si="9"/>
        <v>322663223</v>
      </c>
      <c r="S48" s="42">
        <f t="shared" si="9"/>
        <v>80179779</v>
      </c>
      <c r="T48" s="42">
        <f t="shared" si="9"/>
        <v>77027441</v>
      </c>
      <c r="U48" s="42">
        <f t="shared" si="9"/>
        <v>79304252</v>
      </c>
      <c r="V48" s="42">
        <f t="shared" si="9"/>
        <v>236511472</v>
      </c>
      <c r="W48" s="42">
        <f t="shared" si="9"/>
        <v>995556100</v>
      </c>
      <c r="X48" s="42">
        <f t="shared" si="9"/>
        <v>1158003663</v>
      </c>
      <c r="Y48" s="42">
        <f t="shared" si="9"/>
        <v>-162447563</v>
      </c>
      <c r="Z48" s="43">
        <f>+IF(X48&lt;&gt;0,+(Y48/X48)*100,0)</f>
        <v>-14.028242585964945</v>
      </c>
      <c r="AA48" s="40">
        <f>+AA28+AA32+AA38+AA42+AA47</f>
        <v>1158003663</v>
      </c>
    </row>
    <row r="49" spans="1:27" ht="12.75">
      <c r="A49" s="14" t="s">
        <v>87</v>
      </c>
      <c r="B49" s="15"/>
      <c r="C49" s="44">
        <f aca="true" t="shared" si="10" ref="C49:Y49">+C25-C48</f>
        <v>158804131</v>
      </c>
      <c r="D49" s="44">
        <f>+D25-D48</f>
        <v>132565335</v>
      </c>
      <c r="E49" s="45">
        <f t="shared" si="10"/>
        <v>113457257</v>
      </c>
      <c r="F49" s="46">
        <f t="shared" si="10"/>
        <v>152892200</v>
      </c>
      <c r="G49" s="46">
        <f t="shared" si="10"/>
        <v>42791500</v>
      </c>
      <c r="H49" s="46">
        <f t="shared" si="10"/>
        <v>50107218</v>
      </c>
      <c r="I49" s="46">
        <f t="shared" si="10"/>
        <v>-10051811</v>
      </c>
      <c r="J49" s="46">
        <f t="shared" si="10"/>
        <v>82846907</v>
      </c>
      <c r="K49" s="46">
        <f t="shared" si="10"/>
        <v>-5121947</v>
      </c>
      <c r="L49" s="46">
        <f t="shared" si="10"/>
        <v>3206881</v>
      </c>
      <c r="M49" s="46">
        <f t="shared" si="10"/>
        <v>39504385</v>
      </c>
      <c r="N49" s="46">
        <f t="shared" si="10"/>
        <v>37589319</v>
      </c>
      <c r="O49" s="46">
        <f t="shared" si="10"/>
        <v>-46068050</v>
      </c>
      <c r="P49" s="46">
        <f t="shared" si="10"/>
        <v>14307542</v>
      </c>
      <c r="Q49" s="46">
        <f t="shared" si="10"/>
        <v>4979668</v>
      </c>
      <c r="R49" s="46">
        <f t="shared" si="10"/>
        <v>-26780840</v>
      </c>
      <c r="S49" s="46">
        <f t="shared" si="10"/>
        <v>30271207</v>
      </c>
      <c r="T49" s="46">
        <f t="shared" si="10"/>
        <v>-339911</v>
      </c>
      <c r="U49" s="46">
        <f t="shared" si="10"/>
        <v>8978558</v>
      </c>
      <c r="V49" s="46">
        <f t="shared" si="10"/>
        <v>38909854</v>
      </c>
      <c r="W49" s="46">
        <f t="shared" si="10"/>
        <v>132565240</v>
      </c>
      <c r="X49" s="46">
        <f>IF(F25=F48,0,X25-X48)</f>
        <v>152892200</v>
      </c>
      <c r="Y49" s="46">
        <f t="shared" si="10"/>
        <v>-20326960</v>
      </c>
      <c r="Z49" s="47">
        <f>+IF(X49&lt;&gt;0,+(Y49/X49)*100,0)</f>
        <v>-13.294962071315608</v>
      </c>
      <c r="AA49" s="44">
        <f>+AA25-AA48</f>
        <v>152892200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118034346</v>
      </c>
      <c r="D5" s="19">
        <f>SUM(D6:D8)</f>
        <v>0</v>
      </c>
      <c r="E5" s="20">
        <f t="shared" si="0"/>
        <v>136633230</v>
      </c>
      <c r="F5" s="21">
        <f t="shared" si="0"/>
        <v>135315705</v>
      </c>
      <c r="G5" s="21">
        <f t="shared" si="0"/>
        <v>78003410</v>
      </c>
      <c r="H5" s="21">
        <f t="shared" si="0"/>
        <v>1764689</v>
      </c>
      <c r="I5" s="21">
        <f t="shared" si="0"/>
        <v>2055419</v>
      </c>
      <c r="J5" s="21">
        <f t="shared" si="0"/>
        <v>81823518</v>
      </c>
      <c r="K5" s="21">
        <f t="shared" si="0"/>
        <v>2096169</v>
      </c>
      <c r="L5" s="21">
        <f t="shared" si="0"/>
        <v>1963866</v>
      </c>
      <c r="M5" s="21">
        <f t="shared" si="0"/>
        <v>17136835</v>
      </c>
      <c r="N5" s="21">
        <f t="shared" si="0"/>
        <v>21196870</v>
      </c>
      <c r="O5" s="21">
        <f t="shared" si="0"/>
        <v>2413293</v>
      </c>
      <c r="P5" s="21">
        <f t="shared" si="0"/>
        <v>2244530</v>
      </c>
      <c r="Q5" s="21">
        <f t="shared" si="0"/>
        <v>12556050</v>
      </c>
      <c r="R5" s="21">
        <f t="shared" si="0"/>
        <v>17213873</v>
      </c>
      <c r="S5" s="21">
        <f t="shared" si="0"/>
        <v>5405634</v>
      </c>
      <c r="T5" s="21">
        <f t="shared" si="0"/>
        <v>3502802</v>
      </c>
      <c r="U5" s="21">
        <f t="shared" si="0"/>
        <v>5068511</v>
      </c>
      <c r="V5" s="21">
        <f t="shared" si="0"/>
        <v>13976947</v>
      </c>
      <c r="W5" s="21">
        <f t="shared" si="0"/>
        <v>134211208</v>
      </c>
      <c r="X5" s="21">
        <f t="shared" si="0"/>
        <v>135315705</v>
      </c>
      <c r="Y5" s="21">
        <f t="shared" si="0"/>
        <v>-1104497</v>
      </c>
      <c r="Z5" s="4">
        <f>+IF(X5&lt;&gt;0,+(Y5/X5)*100,0)</f>
        <v>-0.8162371100974569</v>
      </c>
      <c r="AA5" s="19">
        <f>SUM(AA6:AA8)</f>
        <v>135315705</v>
      </c>
    </row>
    <row r="6" spans="1:27" ht="12.75">
      <c r="A6" s="5" t="s">
        <v>32</v>
      </c>
      <c r="B6" s="3"/>
      <c r="C6" s="22">
        <v>5200583</v>
      </c>
      <c r="D6" s="22"/>
      <c r="E6" s="23">
        <v>17576270</v>
      </c>
      <c r="F6" s="24">
        <v>15727473</v>
      </c>
      <c r="G6" s="24">
        <v>2324886</v>
      </c>
      <c r="H6" s="24">
        <v>323739</v>
      </c>
      <c r="I6" s="24">
        <v>235544</v>
      </c>
      <c r="J6" s="24">
        <v>2884169</v>
      </c>
      <c r="K6" s="24">
        <v>339605</v>
      </c>
      <c r="L6" s="24">
        <v>230170</v>
      </c>
      <c r="M6" s="24">
        <v>1889896</v>
      </c>
      <c r="N6" s="24">
        <v>2459671</v>
      </c>
      <c r="O6" s="24">
        <v>154798</v>
      </c>
      <c r="P6" s="24">
        <v>548360</v>
      </c>
      <c r="Q6" s="24">
        <v>1307806</v>
      </c>
      <c r="R6" s="24">
        <v>2010964</v>
      </c>
      <c r="S6" s="24">
        <v>2357248</v>
      </c>
      <c r="T6" s="24">
        <v>1702541</v>
      </c>
      <c r="U6" s="24">
        <v>3987140</v>
      </c>
      <c r="V6" s="24">
        <v>8046929</v>
      </c>
      <c r="W6" s="24">
        <v>15401733</v>
      </c>
      <c r="X6" s="24">
        <v>15727473</v>
      </c>
      <c r="Y6" s="24">
        <v>-325740</v>
      </c>
      <c r="Z6" s="6">
        <v>-2.07</v>
      </c>
      <c r="AA6" s="22">
        <v>15727473</v>
      </c>
    </row>
    <row r="7" spans="1:27" ht="12.75">
      <c r="A7" s="5" t="s">
        <v>33</v>
      </c>
      <c r="B7" s="3"/>
      <c r="C7" s="25">
        <v>112833763</v>
      </c>
      <c r="D7" s="25"/>
      <c r="E7" s="26">
        <v>119056960</v>
      </c>
      <c r="F7" s="27">
        <v>119588232</v>
      </c>
      <c r="G7" s="27">
        <v>75678524</v>
      </c>
      <c r="H7" s="27">
        <v>1440950</v>
      </c>
      <c r="I7" s="27">
        <v>1819875</v>
      </c>
      <c r="J7" s="27">
        <v>78939349</v>
      </c>
      <c r="K7" s="27">
        <v>1756564</v>
      </c>
      <c r="L7" s="27">
        <v>1733696</v>
      </c>
      <c r="M7" s="27">
        <v>15246939</v>
      </c>
      <c r="N7" s="27">
        <v>18737199</v>
      </c>
      <c r="O7" s="27">
        <v>2258495</v>
      </c>
      <c r="P7" s="27">
        <v>1696170</v>
      </c>
      <c r="Q7" s="27">
        <v>11248244</v>
      </c>
      <c r="R7" s="27">
        <v>15202909</v>
      </c>
      <c r="S7" s="27">
        <v>3048386</v>
      </c>
      <c r="T7" s="27">
        <v>1800261</v>
      </c>
      <c r="U7" s="27">
        <v>1081371</v>
      </c>
      <c r="V7" s="27">
        <v>5930018</v>
      </c>
      <c r="W7" s="27">
        <v>118809475</v>
      </c>
      <c r="X7" s="27">
        <v>119588232</v>
      </c>
      <c r="Y7" s="27">
        <v>-778757</v>
      </c>
      <c r="Z7" s="7">
        <v>-0.65</v>
      </c>
      <c r="AA7" s="25">
        <v>119588232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57985017</v>
      </c>
      <c r="D9" s="19">
        <f>SUM(D10:D14)</f>
        <v>0</v>
      </c>
      <c r="E9" s="20">
        <f t="shared" si="1"/>
        <v>42644560</v>
      </c>
      <c r="F9" s="21">
        <f t="shared" si="1"/>
        <v>44467072</v>
      </c>
      <c r="G9" s="21">
        <f t="shared" si="1"/>
        <v>1215793</v>
      </c>
      <c r="H9" s="21">
        <f t="shared" si="1"/>
        <v>2480921</v>
      </c>
      <c r="I9" s="21">
        <f t="shared" si="1"/>
        <v>1708457</v>
      </c>
      <c r="J9" s="21">
        <f t="shared" si="1"/>
        <v>5405171</v>
      </c>
      <c r="K9" s="21">
        <f t="shared" si="1"/>
        <v>1481297</v>
      </c>
      <c r="L9" s="21">
        <f t="shared" si="1"/>
        <v>1334161</v>
      </c>
      <c r="M9" s="21">
        <f t="shared" si="1"/>
        <v>1121925</v>
      </c>
      <c r="N9" s="21">
        <f t="shared" si="1"/>
        <v>3937383</v>
      </c>
      <c r="O9" s="21">
        <f t="shared" si="1"/>
        <v>7477958</v>
      </c>
      <c r="P9" s="21">
        <f t="shared" si="1"/>
        <v>1493469</v>
      </c>
      <c r="Q9" s="21">
        <f t="shared" si="1"/>
        <v>690215</v>
      </c>
      <c r="R9" s="21">
        <f t="shared" si="1"/>
        <v>9661642</v>
      </c>
      <c r="S9" s="21">
        <f t="shared" si="1"/>
        <v>4284155</v>
      </c>
      <c r="T9" s="21">
        <f t="shared" si="1"/>
        <v>5959299</v>
      </c>
      <c r="U9" s="21">
        <f t="shared" si="1"/>
        <v>1055888</v>
      </c>
      <c r="V9" s="21">
        <f t="shared" si="1"/>
        <v>11299342</v>
      </c>
      <c r="W9" s="21">
        <f t="shared" si="1"/>
        <v>30303538</v>
      </c>
      <c r="X9" s="21">
        <f t="shared" si="1"/>
        <v>44467072</v>
      </c>
      <c r="Y9" s="21">
        <f t="shared" si="1"/>
        <v>-14163534</v>
      </c>
      <c r="Z9" s="4">
        <f>+IF(X9&lt;&gt;0,+(Y9/X9)*100,0)</f>
        <v>-31.851735144603175</v>
      </c>
      <c r="AA9" s="19">
        <f>SUM(AA10:AA14)</f>
        <v>44467072</v>
      </c>
    </row>
    <row r="10" spans="1:27" ht="12.75">
      <c r="A10" s="5" t="s">
        <v>36</v>
      </c>
      <c r="B10" s="3"/>
      <c r="C10" s="22">
        <v>10797997</v>
      </c>
      <c r="D10" s="22"/>
      <c r="E10" s="23">
        <v>10711640</v>
      </c>
      <c r="F10" s="24">
        <v>11895451</v>
      </c>
      <c r="G10" s="24">
        <v>790076</v>
      </c>
      <c r="H10" s="24">
        <v>780411</v>
      </c>
      <c r="I10" s="24">
        <v>773547</v>
      </c>
      <c r="J10" s="24">
        <v>2344034</v>
      </c>
      <c r="K10" s="24">
        <v>725309</v>
      </c>
      <c r="L10" s="24">
        <v>792425</v>
      </c>
      <c r="M10" s="24">
        <v>715588</v>
      </c>
      <c r="N10" s="24">
        <v>2233322</v>
      </c>
      <c r="O10" s="24">
        <v>718445</v>
      </c>
      <c r="P10" s="24">
        <v>720976</v>
      </c>
      <c r="Q10" s="24">
        <v>126451</v>
      </c>
      <c r="R10" s="24">
        <v>1565872</v>
      </c>
      <c r="S10" s="24">
        <v>1323358</v>
      </c>
      <c r="T10" s="24">
        <v>1707087</v>
      </c>
      <c r="U10" s="24">
        <v>720809</v>
      </c>
      <c r="V10" s="24">
        <v>3751254</v>
      </c>
      <c r="W10" s="24">
        <v>9894482</v>
      </c>
      <c r="X10" s="24">
        <v>11895451</v>
      </c>
      <c r="Y10" s="24">
        <v>-2000969</v>
      </c>
      <c r="Z10" s="6">
        <v>-16.82</v>
      </c>
      <c r="AA10" s="22">
        <v>11895451</v>
      </c>
    </row>
    <row r="11" spans="1:27" ht="12.75">
      <c r="A11" s="5" t="s">
        <v>37</v>
      </c>
      <c r="B11" s="3"/>
      <c r="C11" s="22">
        <v>1567888</v>
      </c>
      <c r="D11" s="22"/>
      <c r="E11" s="23">
        <v>824990</v>
      </c>
      <c r="F11" s="24">
        <v>408416</v>
      </c>
      <c r="G11" s="24">
        <v>74880</v>
      </c>
      <c r="H11" s="24">
        <v>117578</v>
      </c>
      <c r="I11" s="24">
        <v>90342</v>
      </c>
      <c r="J11" s="24">
        <v>282800</v>
      </c>
      <c r="K11" s="24">
        <v>124740</v>
      </c>
      <c r="L11" s="24">
        <v>66174</v>
      </c>
      <c r="M11" s="24">
        <v>15695</v>
      </c>
      <c r="N11" s="24">
        <v>206609</v>
      </c>
      <c r="O11" s="24">
        <v>66332</v>
      </c>
      <c r="P11" s="24">
        <v>55975</v>
      </c>
      <c r="Q11" s="24">
        <v>34502</v>
      </c>
      <c r="R11" s="24">
        <v>156809</v>
      </c>
      <c r="S11" s="24">
        <v>2174</v>
      </c>
      <c r="T11" s="24">
        <v>1656</v>
      </c>
      <c r="U11" s="24">
        <v>-11703</v>
      </c>
      <c r="V11" s="24">
        <v>-7873</v>
      </c>
      <c r="W11" s="24">
        <v>638345</v>
      </c>
      <c r="X11" s="24">
        <v>408416</v>
      </c>
      <c r="Y11" s="24">
        <v>229929</v>
      </c>
      <c r="Z11" s="6">
        <v>56.3</v>
      </c>
      <c r="AA11" s="22">
        <v>408416</v>
      </c>
    </row>
    <row r="12" spans="1:27" ht="12.75">
      <c r="A12" s="5" t="s">
        <v>38</v>
      </c>
      <c r="B12" s="3"/>
      <c r="C12" s="22">
        <v>5499034</v>
      </c>
      <c r="D12" s="22"/>
      <c r="E12" s="23">
        <v>10205840</v>
      </c>
      <c r="F12" s="24">
        <v>10205824</v>
      </c>
      <c r="G12" s="24">
        <v>338626</v>
      </c>
      <c r="H12" s="24">
        <v>749196</v>
      </c>
      <c r="I12" s="24">
        <v>832368</v>
      </c>
      <c r="J12" s="24">
        <v>1920190</v>
      </c>
      <c r="K12" s="24">
        <v>291571</v>
      </c>
      <c r="L12" s="24">
        <v>463387</v>
      </c>
      <c r="M12" s="24">
        <v>200375</v>
      </c>
      <c r="N12" s="24">
        <v>955333</v>
      </c>
      <c r="O12" s="24">
        <v>1372731</v>
      </c>
      <c r="P12" s="24">
        <v>704485</v>
      </c>
      <c r="Q12" s="24">
        <v>517483</v>
      </c>
      <c r="R12" s="24">
        <v>2594699</v>
      </c>
      <c r="S12" s="24">
        <v>21000</v>
      </c>
      <c r="T12" s="24">
        <v>13450</v>
      </c>
      <c r="U12" s="24">
        <v>201772</v>
      </c>
      <c r="V12" s="24">
        <v>236222</v>
      </c>
      <c r="W12" s="24">
        <v>5706444</v>
      </c>
      <c r="X12" s="24">
        <v>10205824</v>
      </c>
      <c r="Y12" s="24">
        <v>-4499380</v>
      </c>
      <c r="Z12" s="6">
        <v>-44.09</v>
      </c>
      <c r="AA12" s="22">
        <v>10205824</v>
      </c>
    </row>
    <row r="13" spans="1:27" ht="12.75">
      <c r="A13" s="5" t="s">
        <v>39</v>
      </c>
      <c r="B13" s="3"/>
      <c r="C13" s="22">
        <v>40120098</v>
      </c>
      <c r="D13" s="22"/>
      <c r="E13" s="23">
        <v>20902090</v>
      </c>
      <c r="F13" s="24">
        <v>21957381</v>
      </c>
      <c r="G13" s="24">
        <v>12211</v>
      </c>
      <c r="H13" s="24">
        <v>833736</v>
      </c>
      <c r="I13" s="24">
        <v>12200</v>
      </c>
      <c r="J13" s="24">
        <v>858147</v>
      </c>
      <c r="K13" s="24">
        <v>339677</v>
      </c>
      <c r="L13" s="24">
        <v>12175</v>
      </c>
      <c r="M13" s="24">
        <v>190267</v>
      </c>
      <c r="N13" s="24">
        <v>542119</v>
      </c>
      <c r="O13" s="24">
        <v>5320450</v>
      </c>
      <c r="P13" s="24">
        <v>12033</v>
      </c>
      <c r="Q13" s="24">
        <v>11779</v>
      </c>
      <c r="R13" s="24">
        <v>5344262</v>
      </c>
      <c r="S13" s="24">
        <v>2937623</v>
      </c>
      <c r="T13" s="24">
        <v>4237106</v>
      </c>
      <c r="U13" s="24">
        <v>145010</v>
      </c>
      <c r="V13" s="24">
        <v>7319739</v>
      </c>
      <c r="W13" s="24">
        <v>14064267</v>
      </c>
      <c r="X13" s="24">
        <v>21957381</v>
      </c>
      <c r="Y13" s="24">
        <v>-7893114</v>
      </c>
      <c r="Z13" s="6">
        <v>-35.95</v>
      </c>
      <c r="AA13" s="22">
        <v>21957381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35618094</v>
      </c>
      <c r="D15" s="19">
        <f>SUM(D16:D18)</f>
        <v>0</v>
      </c>
      <c r="E15" s="20">
        <f t="shared" si="2"/>
        <v>24786180</v>
      </c>
      <c r="F15" s="21">
        <f t="shared" si="2"/>
        <v>26457617</v>
      </c>
      <c r="G15" s="21">
        <f t="shared" si="2"/>
        <v>1717447</v>
      </c>
      <c r="H15" s="21">
        <f t="shared" si="2"/>
        <v>131042</v>
      </c>
      <c r="I15" s="21">
        <f t="shared" si="2"/>
        <v>153698</v>
      </c>
      <c r="J15" s="21">
        <f t="shared" si="2"/>
        <v>2002187</v>
      </c>
      <c r="K15" s="21">
        <f t="shared" si="2"/>
        <v>184577</v>
      </c>
      <c r="L15" s="21">
        <f t="shared" si="2"/>
        <v>3181025</v>
      </c>
      <c r="M15" s="21">
        <f t="shared" si="2"/>
        <v>839700</v>
      </c>
      <c r="N15" s="21">
        <f t="shared" si="2"/>
        <v>4205302</v>
      </c>
      <c r="O15" s="21">
        <f t="shared" si="2"/>
        <v>79984</v>
      </c>
      <c r="P15" s="21">
        <f t="shared" si="2"/>
        <v>2115876</v>
      </c>
      <c r="Q15" s="21">
        <f t="shared" si="2"/>
        <v>72820</v>
      </c>
      <c r="R15" s="21">
        <f t="shared" si="2"/>
        <v>2268680</v>
      </c>
      <c r="S15" s="21">
        <f t="shared" si="2"/>
        <v>7171714</v>
      </c>
      <c r="T15" s="21">
        <f t="shared" si="2"/>
        <v>6681238</v>
      </c>
      <c r="U15" s="21">
        <f t="shared" si="2"/>
        <v>2505801</v>
      </c>
      <c r="V15" s="21">
        <f t="shared" si="2"/>
        <v>16358753</v>
      </c>
      <c r="W15" s="21">
        <f t="shared" si="2"/>
        <v>24834922</v>
      </c>
      <c r="X15" s="21">
        <f t="shared" si="2"/>
        <v>26457617</v>
      </c>
      <c r="Y15" s="21">
        <f t="shared" si="2"/>
        <v>-1622695</v>
      </c>
      <c r="Z15" s="4">
        <f>+IF(X15&lt;&gt;0,+(Y15/X15)*100,0)</f>
        <v>-6.133186522429439</v>
      </c>
      <c r="AA15" s="19">
        <f>SUM(AA16:AA18)</f>
        <v>26457617</v>
      </c>
    </row>
    <row r="16" spans="1:27" ht="12.75">
      <c r="A16" s="5" t="s">
        <v>42</v>
      </c>
      <c r="B16" s="3"/>
      <c r="C16" s="22">
        <v>29906385</v>
      </c>
      <c r="D16" s="22"/>
      <c r="E16" s="23">
        <v>2620840</v>
      </c>
      <c r="F16" s="24">
        <v>3034204</v>
      </c>
      <c r="G16" s="24">
        <v>281550</v>
      </c>
      <c r="H16" s="24">
        <v>125952</v>
      </c>
      <c r="I16" s="24">
        <v>153698</v>
      </c>
      <c r="J16" s="24">
        <v>561200</v>
      </c>
      <c r="K16" s="24">
        <v>182738</v>
      </c>
      <c r="L16" s="24">
        <v>115813</v>
      </c>
      <c r="M16" s="24">
        <v>128017</v>
      </c>
      <c r="N16" s="24">
        <v>426568</v>
      </c>
      <c r="O16" s="24">
        <v>77477</v>
      </c>
      <c r="P16" s="24">
        <v>168001</v>
      </c>
      <c r="Q16" s="24">
        <v>70981</v>
      </c>
      <c r="R16" s="24">
        <v>316459</v>
      </c>
      <c r="S16" s="24">
        <v>17245</v>
      </c>
      <c r="T16" s="24">
        <v>43292</v>
      </c>
      <c r="U16" s="24">
        <v>209691</v>
      </c>
      <c r="V16" s="24">
        <v>270228</v>
      </c>
      <c r="W16" s="24">
        <v>1574455</v>
      </c>
      <c r="X16" s="24">
        <v>3034204</v>
      </c>
      <c r="Y16" s="24">
        <v>-1459749</v>
      </c>
      <c r="Z16" s="6">
        <v>-48.11</v>
      </c>
      <c r="AA16" s="22">
        <v>3034204</v>
      </c>
    </row>
    <row r="17" spans="1:27" ht="12.75">
      <c r="A17" s="5" t="s">
        <v>43</v>
      </c>
      <c r="B17" s="3"/>
      <c r="C17" s="22">
        <v>5711709</v>
      </c>
      <c r="D17" s="22"/>
      <c r="E17" s="23">
        <v>22165340</v>
      </c>
      <c r="F17" s="24">
        <v>23423413</v>
      </c>
      <c r="G17" s="24">
        <v>1435897</v>
      </c>
      <c r="H17" s="24">
        <v>5090</v>
      </c>
      <c r="I17" s="24"/>
      <c r="J17" s="24">
        <v>1440987</v>
      </c>
      <c r="K17" s="24">
        <v>1839</v>
      </c>
      <c r="L17" s="24">
        <v>3065212</v>
      </c>
      <c r="M17" s="24">
        <v>711683</v>
      </c>
      <c r="N17" s="24">
        <v>3778734</v>
      </c>
      <c r="O17" s="24">
        <v>2507</v>
      </c>
      <c r="P17" s="24">
        <v>1947875</v>
      </c>
      <c r="Q17" s="24">
        <v>1839</v>
      </c>
      <c r="R17" s="24">
        <v>1952221</v>
      </c>
      <c r="S17" s="24">
        <v>7154469</v>
      </c>
      <c r="T17" s="24">
        <v>6637946</v>
      </c>
      <c r="U17" s="24">
        <v>2296110</v>
      </c>
      <c r="V17" s="24">
        <v>16088525</v>
      </c>
      <c r="W17" s="24">
        <v>23260467</v>
      </c>
      <c r="X17" s="24">
        <v>23423413</v>
      </c>
      <c r="Y17" s="24">
        <v>-162946</v>
      </c>
      <c r="Z17" s="6">
        <v>-0.7</v>
      </c>
      <c r="AA17" s="22">
        <v>23423413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505701424</v>
      </c>
      <c r="D19" s="19">
        <f>SUM(D20:D23)</f>
        <v>0</v>
      </c>
      <c r="E19" s="20">
        <f t="shared" si="3"/>
        <v>570087100</v>
      </c>
      <c r="F19" s="21">
        <f t="shared" si="3"/>
        <v>538951897</v>
      </c>
      <c r="G19" s="21">
        <f t="shared" si="3"/>
        <v>52881628</v>
      </c>
      <c r="H19" s="21">
        <f t="shared" si="3"/>
        <v>32564347</v>
      </c>
      <c r="I19" s="21">
        <f t="shared" si="3"/>
        <v>40734707</v>
      </c>
      <c r="J19" s="21">
        <f t="shared" si="3"/>
        <v>126180682</v>
      </c>
      <c r="K19" s="21">
        <f t="shared" si="3"/>
        <v>39727975</v>
      </c>
      <c r="L19" s="21">
        <f t="shared" si="3"/>
        <v>40659165</v>
      </c>
      <c r="M19" s="21">
        <f t="shared" si="3"/>
        <v>54991228</v>
      </c>
      <c r="N19" s="21">
        <f t="shared" si="3"/>
        <v>135378368</v>
      </c>
      <c r="O19" s="21">
        <f t="shared" si="3"/>
        <v>43410807</v>
      </c>
      <c r="P19" s="21">
        <f t="shared" si="3"/>
        <v>53627913</v>
      </c>
      <c r="Q19" s="21">
        <f t="shared" si="3"/>
        <v>61003169</v>
      </c>
      <c r="R19" s="21">
        <f t="shared" si="3"/>
        <v>158041889</v>
      </c>
      <c r="S19" s="21">
        <f t="shared" si="3"/>
        <v>46689241</v>
      </c>
      <c r="T19" s="21">
        <f t="shared" si="3"/>
        <v>42300086</v>
      </c>
      <c r="U19" s="21">
        <f t="shared" si="3"/>
        <v>42049366</v>
      </c>
      <c r="V19" s="21">
        <f t="shared" si="3"/>
        <v>131038693</v>
      </c>
      <c r="W19" s="21">
        <f t="shared" si="3"/>
        <v>550639632</v>
      </c>
      <c r="X19" s="21">
        <f t="shared" si="3"/>
        <v>538951897</v>
      </c>
      <c r="Y19" s="21">
        <f t="shared" si="3"/>
        <v>11687735</v>
      </c>
      <c r="Z19" s="4">
        <f>+IF(X19&lt;&gt;0,+(Y19/X19)*100,0)</f>
        <v>2.168604483082467</v>
      </c>
      <c r="AA19" s="19">
        <f>SUM(AA20:AA23)</f>
        <v>538951897</v>
      </c>
    </row>
    <row r="20" spans="1:27" ht="12.75">
      <c r="A20" s="5" t="s">
        <v>46</v>
      </c>
      <c r="B20" s="3"/>
      <c r="C20" s="22">
        <v>385823004</v>
      </c>
      <c r="D20" s="22"/>
      <c r="E20" s="23">
        <v>444980520</v>
      </c>
      <c r="F20" s="24">
        <v>419048815</v>
      </c>
      <c r="G20" s="24">
        <v>33180944</v>
      </c>
      <c r="H20" s="24">
        <v>26105786</v>
      </c>
      <c r="I20" s="24">
        <v>35093474</v>
      </c>
      <c r="J20" s="24">
        <v>94380204</v>
      </c>
      <c r="K20" s="24">
        <v>32693186</v>
      </c>
      <c r="L20" s="24">
        <v>33537571</v>
      </c>
      <c r="M20" s="24">
        <v>37996417</v>
      </c>
      <c r="N20" s="24">
        <v>104227174</v>
      </c>
      <c r="O20" s="24">
        <v>35897492</v>
      </c>
      <c r="P20" s="24">
        <v>45089282</v>
      </c>
      <c r="Q20" s="24">
        <v>45519364</v>
      </c>
      <c r="R20" s="24">
        <v>126506138</v>
      </c>
      <c r="S20" s="24">
        <v>39211633</v>
      </c>
      <c r="T20" s="24">
        <v>35228756</v>
      </c>
      <c r="U20" s="24">
        <v>34551187</v>
      </c>
      <c r="V20" s="24">
        <v>108991576</v>
      </c>
      <c r="W20" s="24">
        <v>434105092</v>
      </c>
      <c r="X20" s="24">
        <v>419048815</v>
      </c>
      <c r="Y20" s="24">
        <v>15056277</v>
      </c>
      <c r="Z20" s="6">
        <v>3.59</v>
      </c>
      <c r="AA20" s="22">
        <v>419048815</v>
      </c>
    </row>
    <row r="21" spans="1:27" ht="12.75">
      <c r="A21" s="5" t="s">
        <v>47</v>
      </c>
      <c r="B21" s="3"/>
      <c r="C21" s="22">
        <v>49253836</v>
      </c>
      <c r="D21" s="22"/>
      <c r="E21" s="23">
        <v>52429250</v>
      </c>
      <c r="F21" s="24">
        <v>49086009</v>
      </c>
      <c r="G21" s="24">
        <v>5797850</v>
      </c>
      <c r="H21" s="24">
        <v>2835365</v>
      </c>
      <c r="I21" s="24">
        <v>2054617</v>
      </c>
      <c r="J21" s="24">
        <v>10687832</v>
      </c>
      <c r="K21" s="24">
        <v>3387603</v>
      </c>
      <c r="L21" s="24">
        <v>3481918</v>
      </c>
      <c r="M21" s="24">
        <v>5219149</v>
      </c>
      <c r="N21" s="24">
        <v>12088670</v>
      </c>
      <c r="O21" s="24">
        <v>3910562</v>
      </c>
      <c r="P21" s="24">
        <v>4900829</v>
      </c>
      <c r="Q21" s="24">
        <v>5499219</v>
      </c>
      <c r="R21" s="24">
        <v>14310610</v>
      </c>
      <c r="S21" s="24">
        <v>3989503</v>
      </c>
      <c r="T21" s="24">
        <v>3487098</v>
      </c>
      <c r="U21" s="24">
        <v>3726568</v>
      </c>
      <c r="V21" s="24">
        <v>11203169</v>
      </c>
      <c r="W21" s="24">
        <v>48290281</v>
      </c>
      <c r="X21" s="24">
        <v>49086009</v>
      </c>
      <c r="Y21" s="24">
        <v>-795728</v>
      </c>
      <c r="Z21" s="6">
        <v>-1.62</v>
      </c>
      <c r="AA21" s="22">
        <v>49086009</v>
      </c>
    </row>
    <row r="22" spans="1:27" ht="12.75">
      <c r="A22" s="5" t="s">
        <v>48</v>
      </c>
      <c r="B22" s="3"/>
      <c r="C22" s="25">
        <v>38893041</v>
      </c>
      <c r="D22" s="25"/>
      <c r="E22" s="26">
        <v>38330580</v>
      </c>
      <c r="F22" s="27">
        <v>37805970</v>
      </c>
      <c r="G22" s="27">
        <v>7690912</v>
      </c>
      <c r="H22" s="27">
        <v>1924275</v>
      </c>
      <c r="I22" s="27">
        <v>1893857</v>
      </c>
      <c r="J22" s="27">
        <v>11509044</v>
      </c>
      <c r="K22" s="27">
        <v>1881657</v>
      </c>
      <c r="L22" s="27">
        <v>1923261</v>
      </c>
      <c r="M22" s="27">
        <v>6539163</v>
      </c>
      <c r="N22" s="27">
        <v>10344081</v>
      </c>
      <c r="O22" s="27">
        <v>1841300</v>
      </c>
      <c r="P22" s="27">
        <v>1922169</v>
      </c>
      <c r="Q22" s="27">
        <v>5364874</v>
      </c>
      <c r="R22" s="27">
        <v>9128343</v>
      </c>
      <c r="S22" s="27">
        <v>1820530</v>
      </c>
      <c r="T22" s="27">
        <v>1876211</v>
      </c>
      <c r="U22" s="27">
        <v>2007022</v>
      </c>
      <c r="V22" s="27">
        <v>5703763</v>
      </c>
      <c r="W22" s="27">
        <v>36685231</v>
      </c>
      <c r="X22" s="27">
        <v>37805970</v>
      </c>
      <c r="Y22" s="27">
        <v>-1120739</v>
      </c>
      <c r="Z22" s="7">
        <v>-2.96</v>
      </c>
      <c r="AA22" s="25">
        <v>37805970</v>
      </c>
    </row>
    <row r="23" spans="1:27" ht="12.75">
      <c r="A23" s="5" t="s">
        <v>49</v>
      </c>
      <c r="B23" s="3"/>
      <c r="C23" s="22">
        <v>31731543</v>
      </c>
      <c r="D23" s="22"/>
      <c r="E23" s="23">
        <v>34346750</v>
      </c>
      <c r="F23" s="24">
        <v>33011103</v>
      </c>
      <c r="G23" s="24">
        <v>6211922</v>
      </c>
      <c r="H23" s="24">
        <v>1698921</v>
      </c>
      <c r="I23" s="24">
        <v>1692759</v>
      </c>
      <c r="J23" s="24">
        <v>9603602</v>
      </c>
      <c r="K23" s="24">
        <v>1765529</v>
      </c>
      <c r="L23" s="24">
        <v>1716415</v>
      </c>
      <c r="M23" s="24">
        <v>5236499</v>
      </c>
      <c r="N23" s="24">
        <v>8718443</v>
      </c>
      <c r="O23" s="24">
        <v>1761453</v>
      </c>
      <c r="P23" s="24">
        <v>1715633</v>
      </c>
      <c r="Q23" s="24">
        <v>4619712</v>
      </c>
      <c r="R23" s="24">
        <v>8096798</v>
      </c>
      <c r="S23" s="24">
        <v>1667575</v>
      </c>
      <c r="T23" s="24">
        <v>1708021</v>
      </c>
      <c r="U23" s="24">
        <v>1764589</v>
      </c>
      <c r="V23" s="24">
        <v>5140185</v>
      </c>
      <c r="W23" s="24">
        <v>31559028</v>
      </c>
      <c r="X23" s="24">
        <v>33011103</v>
      </c>
      <c r="Y23" s="24">
        <v>-1452075</v>
      </c>
      <c r="Z23" s="6">
        <v>-4.4</v>
      </c>
      <c r="AA23" s="22">
        <v>33011103</v>
      </c>
    </row>
    <row r="24" spans="1:27" ht="12.75">
      <c r="A24" s="2" t="s">
        <v>50</v>
      </c>
      <c r="B24" s="8" t="s">
        <v>51</v>
      </c>
      <c r="C24" s="19">
        <v>2261</v>
      </c>
      <c r="D24" s="19"/>
      <c r="E24" s="20">
        <v>1820</v>
      </c>
      <c r="F24" s="21">
        <v>101819</v>
      </c>
      <c r="G24" s="21"/>
      <c r="H24" s="21">
        <v>679</v>
      </c>
      <c r="I24" s="21"/>
      <c r="J24" s="21">
        <v>679</v>
      </c>
      <c r="K24" s="21"/>
      <c r="L24" s="21"/>
      <c r="M24" s="21"/>
      <c r="N24" s="21"/>
      <c r="O24" s="21"/>
      <c r="P24" s="21">
        <v>679</v>
      </c>
      <c r="Q24" s="21"/>
      <c r="R24" s="21">
        <v>679</v>
      </c>
      <c r="S24" s="21"/>
      <c r="T24" s="21"/>
      <c r="U24" s="21"/>
      <c r="V24" s="21"/>
      <c r="W24" s="21">
        <v>1358</v>
      </c>
      <c r="X24" s="21">
        <v>101819</v>
      </c>
      <c r="Y24" s="21">
        <v>-100461</v>
      </c>
      <c r="Z24" s="4">
        <v>-98.67</v>
      </c>
      <c r="AA24" s="19">
        <v>101819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717341142</v>
      </c>
      <c r="D25" s="40">
        <f>+D5+D9+D15+D19+D24</f>
        <v>0</v>
      </c>
      <c r="E25" s="41">
        <f t="shared" si="4"/>
        <v>774152890</v>
      </c>
      <c r="F25" s="42">
        <f t="shared" si="4"/>
        <v>745294110</v>
      </c>
      <c r="G25" s="42">
        <f t="shared" si="4"/>
        <v>133818278</v>
      </c>
      <c r="H25" s="42">
        <f t="shared" si="4"/>
        <v>36941678</v>
      </c>
      <c r="I25" s="42">
        <f t="shared" si="4"/>
        <v>44652281</v>
      </c>
      <c r="J25" s="42">
        <f t="shared" si="4"/>
        <v>215412237</v>
      </c>
      <c r="K25" s="42">
        <f t="shared" si="4"/>
        <v>43490018</v>
      </c>
      <c r="L25" s="42">
        <f t="shared" si="4"/>
        <v>47138217</v>
      </c>
      <c r="M25" s="42">
        <f t="shared" si="4"/>
        <v>74089688</v>
      </c>
      <c r="N25" s="42">
        <f t="shared" si="4"/>
        <v>164717923</v>
      </c>
      <c r="O25" s="42">
        <f t="shared" si="4"/>
        <v>53382042</v>
      </c>
      <c r="P25" s="42">
        <f t="shared" si="4"/>
        <v>59482467</v>
      </c>
      <c r="Q25" s="42">
        <f t="shared" si="4"/>
        <v>74322254</v>
      </c>
      <c r="R25" s="42">
        <f t="shared" si="4"/>
        <v>187186763</v>
      </c>
      <c r="S25" s="42">
        <f t="shared" si="4"/>
        <v>63550744</v>
      </c>
      <c r="T25" s="42">
        <f t="shared" si="4"/>
        <v>58443425</v>
      </c>
      <c r="U25" s="42">
        <f t="shared" si="4"/>
        <v>50679566</v>
      </c>
      <c r="V25" s="42">
        <f t="shared" si="4"/>
        <v>172673735</v>
      </c>
      <c r="W25" s="42">
        <f t="shared" si="4"/>
        <v>739990658</v>
      </c>
      <c r="X25" s="42">
        <f t="shared" si="4"/>
        <v>745294110</v>
      </c>
      <c r="Y25" s="42">
        <f t="shared" si="4"/>
        <v>-5303452</v>
      </c>
      <c r="Z25" s="43">
        <f>+IF(X25&lt;&gt;0,+(Y25/X25)*100,0)</f>
        <v>-0.7115918305056779</v>
      </c>
      <c r="AA25" s="40">
        <f>+AA5+AA9+AA15+AA19+AA24</f>
        <v>745294110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98882683</v>
      </c>
      <c r="D28" s="19">
        <f>SUM(D29:D31)</f>
        <v>0</v>
      </c>
      <c r="E28" s="20">
        <f t="shared" si="5"/>
        <v>133078220</v>
      </c>
      <c r="F28" s="21">
        <f t="shared" si="5"/>
        <v>133693980</v>
      </c>
      <c r="G28" s="21">
        <f t="shared" si="5"/>
        <v>7901085</v>
      </c>
      <c r="H28" s="21">
        <f t="shared" si="5"/>
        <v>8474209</v>
      </c>
      <c r="I28" s="21">
        <f t="shared" si="5"/>
        <v>12562278</v>
      </c>
      <c r="J28" s="21">
        <f t="shared" si="5"/>
        <v>28937572</v>
      </c>
      <c r="K28" s="21">
        <f t="shared" si="5"/>
        <v>9433199</v>
      </c>
      <c r="L28" s="21">
        <f t="shared" si="5"/>
        <v>11629168</v>
      </c>
      <c r="M28" s="21">
        <f t="shared" si="5"/>
        <v>7402293</v>
      </c>
      <c r="N28" s="21">
        <f t="shared" si="5"/>
        <v>28464660</v>
      </c>
      <c r="O28" s="21">
        <f t="shared" si="5"/>
        <v>8039555</v>
      </c>
      <c r="P28" s="21">
        <f t="shared" si="5"/>
        <v>8456356</v>
      </c>
      <c r="Q28" s="21">
        <f t="shared" si="5"/>
        <v>8188216</v>
      </c>
      <c r="R28" s="21">
        <f t="shared" si="5"/>
        <v>24684127</v>
      </c>
      <c r="S28" s="21">
        <f t="shared" si="5"/>
        <v>8132517</v>
      </c>
      <c r="T28" s="21">
        <f t="shared" si="5"/>
        <v>8919137</v>
      </c>
      <c r="U28" s="21">
        <f t="shared" si="5"/>
        <v>10998591</v>
      </c>
      <c r="V28" s="21">
        <f t="shared" si="5"/>
        <v>28050245</v>
      </c>
      <c r="W28" s="21">
        <f t="shared" si="5"/>
        <v>110136604</v>
      </c>
      <c r="X28" s="21">
        <f t="shared" si="5"/>
        <v>133693980</v>
      </c>
      <c r="Y28" s="21">
        <f t="shared" si="5"/>
        <v>-23557376</v>
      </c>
      <c r="Z28" s="4">
        <f>+IF(X28&lt;&gt;0,+(Y28/X28)*100,0)</f>
        <v>-17.62037153804532</v>
      </c>
      <c r="AA28" s="19">
        <f>SUM(AA29:AA31)</f>
        <v>133693980</v>
      </c>
    </row>
    <row r="29" spans="1:27" ht="12.75">
      <c r="A29" s="5" t="s">
        <v>32</v>
      </c>
      <c r="B29" s="3"/>
      <c r="C29" s="22">
        <v>24498080</v>
      </c>
      <c r="D29" s="22"/>
      <c r="E29" s="23">
        <v>24612670</v>
      </c>
      <c r="F29" s="24">
        <v>24981573</v>
      </c>
      <c r="G29" s="24">
        <v>1534118</v>
      </c>
      <c r="H29" s="24">
        <v>1623653</v>
      </c>
      <c r="I29" s="24">
        <v>1841909</v>
      </c>
      <c r="J29" s="24">
        <v>4999680</v>
      </c>
      <c r="K29" s="24">
        <v>1693224</v>
      </c>
      <c r="L29" s="24">
        <v>1659961</v>
      </c>
      <c r="M29" s="24">
        <v>1291895</v>
      </c>
      <c r="N29" s="24">
        <v>4645080</v>
      </c>
      <c r="O29" s="24">
        <v>1650538</v>
      </c>
      <c r="P29" s="24">
        <v>2262401</v>
      </c>
      <c r="Q29" s="24">
        <v>1690419</v>
      </c>
      <c r="R29" s="24">
        <v>5603358</v>
      </c>
      <c r="S29" s="24">
        <v>1893077</v>
      </c>
      <c r="T29" s="24">
        <v>1730324</v>
      </c>
      <c r="U29" s="24">
        <v>2237697</v>
      </c>
      <c r="V29" s="24">
        <v>5861098</v>
      </c>
      <c r="W29" s="24">
        <v>21109216</v>
      </c>
      <c r="X29" s="24">
        <v>24981573</v>
      </c>
      <c r="Y29" s="24">
        <v>-3872357</v>
      </c>
      <c r="Z29" s="6">
        <v>-15.5</v>
      </c>
      <c r="AA29" s="22">
        <v>24981573</v>
      </c>
    </row>
    <row r="30" spans="1:27" ht="12.75">
      <c r="A30" s="5" t="s">
        <v>33</v>
      </c>
      <c r="B30" s="3"/>
      <c r="C30" s="25">
        <v>71274730</v>
      </c>
      <c r="D30" s="25"/>
      <c r="E30" s="26">
        <v>105124020</v>
      </c>
      <c r="F30" s="27">
        <v>105004627</v>
      </c>
      <c r="G30" s="27">
        <v>6162910</v>
      </c>
      <c r="H30" s="27">
        <v>6637020</v>
      </c>
      <c r="I30" s="27">
        <v>10366081</v>
      </c>
      <c r="J30" s="27">
        <v>23166011</v>
      </c>
      <c r="K30" s="27">
        <v>7498378</v>
      </c>
      <c r="L30" s="27">
        <v>9620728</v>
      </c>
      <c r="M30" s="27">
        <v>5959415</v>
      </c>
      <c r="N30" s="27">
        <v>23078521</v>
      </c>
      <c r="O30" s="27">
        <v>6144047</v>
      </c>
      <c r="P30" s="27">
        <v>5918153</v>
      </c>
      <c r="Q30" s="27">
        <v>6247885</v>
      </c>
      <c r="R30" s="27">
        <v>18310085</v>
      </c>
      <c r="S30" s="27">
        <v>6062017</v>
      </c>
      <c r="T30" s="27">
        <v>7015823</v>
      </c>
      <c r="U30" s="27">
        <v>8573343</v>
      </c>
      <c r="V30" s="27">
        <v>21651183</v>
      </c>
      <c r="W30" s="27">
        <v>86205800</v>
      </c>
      <c r="X30" s="27">
        <v>105004627</v>
      </c>
      <c r="Y30" s="27">
        <v>-18798827</v>
      </c>
      <c r="Z30" s="7">
        <v>-17.9</v>
      </c>
      <c r="AA30" s="25">
        <v>105004627</v>
      </c>
    </row>
    <row r="31" spans="1:27" ht="12.75">
      <c r="A31" s="5" t="s">
        <v>34</v>
      </c>
      <c r="B31" s="3"/>
      <c r="C31" s="22">
        <v>3109873</v>
      </c>
      <c r="D31" s="22"/>
      <c r="E31" s="23">
        <v>3341530</v>
      </c>
      <c r="F31" s="24">
        <v>3707780</v>
      </c>
      <c r="G31" s="24">
        <v>204057</v>
      </c>
      <c r="H31" s="24">
        <v>213536</v>
      </c>
      <c r="I31" s="24">
        <v>354288</v>
      </c>
      <c r="J31" s="24">
        <v>771881</v>
      </c>
      <c r="K31" s="24">
        <v>241597</v>
      </c>
      <c r="L31" s="24">
        <v>348479</v>
      </c>
      <c r="M31" s="24">
        <v>150983</v>
      </c>
      <c r="N31" s="24">
        <v>741059</v>
      </c>
      <c r="O31" s="24">
        <v>244970</v>
      </c>
      <c r="P31" s="24">
        <v>275802</v>
      </c>
      <c r="Q31" s="24">
        <v>249912</v>
      </c>
      <c r="R31" s="24">
        <v>770684</v>
      </c>
      <c r="S31" s="24">
        <v>177423</v>
      </c>
      <c r="T31" s="24">
        <v>172990</v>
      </c>
      <c r="U31" s="24">
        <v>187551</v>
      </c>
      <c r="V31" s="24">
        <v>537964</v>
      </c>
      <c r="W31" s="24">
        <v>2821588</v>
      </c>
      <c r="X31" s="24">
        <v>3707780</v>
      </c>
      <c r="Y31" s="24">
        <v>-886192</v>
      </c>
      <c r="Z31" s="6">
        <v>-23.9</v>
      </c>
      <c r="AA31" s="22">
        <v>3707780</v>
      </c>
    </row>
    <row r="32" spans="1:27" ht="12.75">
      <c r="A32" s="2" t="s">
        <v>35</v>
      </c>
      <c r="B32" s="3"/>
      <c r="C32" s="19">
        <f aca="true" t="shared" si="6" ref="C32:Y32">SUM(C33:C37)</f>
        <v>65069860</v>
      </c>
      <c r="D32" s="19">
        <f>SUM(D33:D37)</f>
        <v>0</v>
      </c>
      <c r="E32" s="20">
        <f t="shared" si="6"/>
        <v>100496660</v>
      </c>
      <c r="F32" s="21">
        <f t="shared" si="6"/>
        <v>102707303</v>
      </c>
      <c r="G32" s="21">
        <f t="shared" si="6"/>
        <v>3956116</v>
      </c>
      <c r="H32" s="21">
        <f t="shared" si="6"/>
        <v>5536515</v>
      </c>
      <c r="I32" s="21">
        <f t="shared" si="6"/>
        <v>7336869</v>
      </c>
      <c r="J32" s="21">
        <f t="shared" si="6"/>
        <v>16829500</v>
      </c>
      <c r="K32" s="21">
        <f t="shared" si="6"/>
        <v>5817094</v>
      </c>
      <c r="L32" s="21">
        <f t="shared" si="6"/>
        <v>7142945</v>
      </c>
      <c r="M32" s="21">
        <f t="shared" si="6"/>
        <v>4754678</v>
      </c>
      <c r="N32" s="21">
        <f t="shared" si="6"/>
        <v>17714717</v>
      </c>
      <c r="O32" s="21">
        <f t="shared" si="6"/>
        <v>10899480</v>
      </c>
      <c r="P32" s="21">
        <f t="shared" si="6"/>
        <v>6125730</v>
      </c>
      <c r="Q32" s="21">
        <f t="shared" si="6"/>
        <v>8096882</v>
      </c>
      <c r="R32" s="21">
        <f t="shared" si="6"/>
        <v>25122092</v>
      </c>
      <c r="S32" s="21">
        <f t="shared" si="6"/>
        <v>5394627</v>
      </c>
      <c r="T32" s="21">
        <f t="shared" si="6"/>
        <v>11038485</v>
      </c>
      <c r="U32" s="21">
        <f t="shared" si="6"/>
        <v>6888539</v>
      </c>
      <c r="V32" s="21">
        <f t="shared" si="6"/>
        <v>23321651</v>
      </c>
      <c r="W32" s="21">
        <f t="shared" si="6"/>
        <v>82987960</v>
      </c>
      <c r="X32" s="21">
        <f t="shared" si="6"/>
        <v>102707303</v>
      </c>
      <c r="Y32" s="21">
        <f t="shared" si="6"/>
        <v>-19719343</v>
      </c>
      <c r="Z32" s="4">
        <f>+IF(X32&lt;&gt;0,+(Y32/X32)*100,0)</f>
        <v>-19.19955292760438</v>
      </c>
      <c r="AA32" s="19">
        <f>SUM(AA33:AA37)</f>
        <v>102707303</v>
      </c>
    </row>
    <row r="33" spans="1:27" ht="12.75">
      <c r="A33" s="5" t="s">
        <v>36</v>
      </c>
      <c r="B33" s="3"/>
      <c r="C33" s="22">
        <v>21969533</v>
      </c>
      <c r="D33" s="22"/>
      <c r="E33" s="23">
        <v>15903280</v>
      </c>
      <c r="F33" s="24">
        <v>16044546</v>
      </c>
      <c r="G33" s="24">
        <v>932833</v>
      </c>
      <c r="H33" s="24">
        <v>959281</v>
      </c>
      <c r="I33" s="24">
        <v>1629022</v>
      </c>
      <c r="J33" s="24">
        <v>3521136</v>
      </c>
      <c r="K33" s="24">
        <v>1099592</v>
      </c>
      <c r="L33" s="24">
        <v>1627502</v>
      </c>
      <c r="M33" s="24">
        <v>797049</v>
      </c>
      <c r="N33" s="24">
        <v>3524143</v>
      </c>
      <c r="O33" s="24">
        <v>1153325</v>
      </c>
      <c r="P33" s="24">
        <v>1213824</v>
      </c>
      <c r="Q33" s="24">
        <v>982145</v>
      </c>
      <c r="R33" s="24">
        <v>3349294</v>
      </c>
      <c r="S33" s="24">
        <v>1343281</v>
      </c>
      <c r="T33" s="24">
        <v>2095994</v>
      </c>
      <c r="U33" s="24">
        <v>1253675</v>
      </c>
      <c r="V33" s="24">
        <v>4692950</v>
      </c>
      <c r="W33" s="24">
        <v>15087523</v>
      </c>
      <c r="X33" s="24">
        <v>16044546</v>
      </c>
      <c r="Y33" s="24">
        <v>-957023</v>
      </c>
      <c r="Z33" s="6">
        <v>-5.96</v>
      </c>
      <c r="AA33" s="22">
        <v>16044546</v>
      </c>
    </row>
    <row r="34" spans="1:27" ht="12.75">
      <c r="A34" s="5" t="s">
        <v>37</v>
      </c>
      <c r="B34" s="3"/>
      <c r="C34" s="22">
        <v>19440539</v>
      </c>
      <c r="D34" s="22"/>
      <c r="E34" s="23">
        <v>24452780</v>
      </c>
      <c r="F34" s="24">
        <v>27851915</v>
      </c>
      <c r="G34" s="24">
        <v>1398250</v>
      </c>
      <c r="H34" s="24">
        <v>1602044</v>
      </c>
      <c r="I34" s="24">
        <v>2432567</v>
      </c>
      <c r="J34" s="24">
        <v>5432861</v>
      </c>
      <c r="K34" s="24">
        <v>1816563</v>
      </c>
      <c r="L34" s="24">
        <v>2849403</v>
      </c>
      <c r="M34" s="24">
        <v>1641867</v>
      </c>
      <c r="N34" s="24">
        <v>6307833</v>
      </c>
      <c r="O34" s="24">
        <v>2116525</v>
      </c>
      <c r="P34" s="24">
        <v>2200066</v>
      </c>
      <c r="Q34" s="24">
        <v>2001924</v>
      </c>
      <c r="R34" s="24">
        <v>6318515</v>
      </c>
      <c r="S34" s="24">
        <v>1813035</v>
      </c>
      <c r="T34" s="24">
        <v>2085697</v>
      </c>
      <c r="U34" s="24">
        <v>1986658</v>
      </c>
      <c r="V34" s="24">
        <v>5885390</v>
      </c>
      <c r="W34" s="24">
        <v>23944599</v>
      </c>
      <c r="X34" s="24">
        <v>27851915</v>
      </c>
      <c r="Y34" s="24">
        <v>-3907316</v>
      </c>
      <c r="Z34" s="6">
        <v>-14.03</v>
      </c>
      <c r="AA34" s="22">
        <v>27851915</v>
      </c>
    </row>
    <row r="35" spans="1:27" ht="12.75">
      <c r="A35" s="5" t="s">
        <v>38</v>
      </c>
      <c r="B35" s="3"/>
      <c r="C35" s="22">
        <v>16232603</v>
      </c>
      <c r="D35" s="22"/>
      <c r="E35" s="23">
        <v>32898670</v>
      </c>
      <c r="F35" s="24">
        <v>32346387</v>
      </c>
      <c r="G35" s="24">
        <v>1422425</v>
      </c>
      <c r="H35" s="24">
        <v>1931676</v>
      </c>
      <c r="I35" s="24">
        <v>2783991</v>
      </c>
      <c r="J35" s="24">
        <v>6138092</v>
      </c>
      <c r="K35" s="24">
        <v>2303421</v>
      </c>
      <c r="L35" s="24">
        <v>2368463</v>
      </c>
      <c r="M35" s="24">
        <v>1944510</v>
      </c>
      <c r="N35" s="24">
        <v>6616394</v>
      </c>
      <c r="O35" s="24">
        <v>1980168</v>
      </c>
      <c r="P35" s="24">
        <v>2444384</v>
      </c>
      <c r="Q35" s="24">
        <v>1932226</v>
      </c>
      <c r="R35" s="24">
        <v>6356778</v>
      </c>
      <c r="S35" s="24">
        <v>1959926</v>
      </c>
      <c r="T35" s="24">
        <v>2411141</v>
      </c>
      <c r="U35" s="24">
        <v>3271619</v>
      </c>
      <c r="V35" s="24">
        <v>7642686</v>
      </c>
      <c r="W35" s="24">
        <v>26753950</v>
      </c>
      <c r="X35" s="24">
        <v>32346387</v>
      </c>
      <c r="Y35" s="24">
        <v>-5592437</v>
      </c>
      <c r="Z35" s="6">
        <v>-17.29</v>
      </c>
      <c r="AA35" s="22">
        <v>32346387</v>
      </c>
    </row>
    <row r="36" spans="1:27" ht="12.75">
      <c r="A36" s="5" t="s">
        <v>39</v>
      </c>
      <c r="B36" s="3"/>
      <c r="C36" s="22">
        <v>7427185</v>
      </c>
      <c r="D36" s="22"/>
      <c r="E36" s="23">
        <v>27241930</v>
      </c>
      <c r="F36" s="24">
        <v>26464455</v>
      </c>
      <c r="G36" s="24">
        <v>202608</v>
      </c>
      <c r="H36" s="24">
        <v>1043514</v>
      </c>
      <c r="I36" s="24">
        <v>491289</v>
      </c>
      <c r="J36" s="24">
        <v>1737411</v>
      </c>
      <c r="K36" s="24">
        <v>597518</v>
      </c>
      <c r="L36" s="24">
        <v>297577</v>
      </c>
      <c r="M36" s="24">
        <v>371252</v>
      </c>
      <c r="N36" s="24">
        <v>1266347</v>
      </c>
      <c r="O36" s="24">
        <v>5649462</v>
      </c>
      <c r="P36" s="24">
        <v>267456</v>
      </c>
      <c r="Q36" s="24">
        <v>3180587</v>
      </c>
      <c r="R36" s="24">
        <v>9097505</v>
      </c>
      <c r="S36" s="24">
        <v>278385</v>
      </c>
      <c r="T36" s="24">
        <v>4445653</v>
      </c>
      <c r="U36" s="24">
        <v>376587</v>
      </c>
      <c r="V36" s="24">
        <v>5100625</v>
      </c>
      <c r="W36" s="24">
        <v>17201888</v>
      </c>
      <c r="X36" s="24">
        <v>26464455</v>
      </c>
      <c r="Y36" s="24">
        <v>-9262567</v>
      </c>
      <c r="Z36" s="6">
        <v>-35</v>
      </c>
      <c r="AA36" s="22">
        <v>26464455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46362584</v>
      </c>
      <c r="D38" s="19">
        <f>SUM(D39:D41)</f>
        <v>0</v>
      </c>
      <c r="E38" s="20">
        <f t="shared" si="7"/>
        <v>46783310</v>
      </c>
      <c r="F38" s="21">
        <f t="shared" si="7"/>
        <v>42656308</v>
      </c>
      <c r="G38" s="21">
        <f t="shared" si="7"/>
        <v>2061089</v>
      </c>
      <c r="H38" s="21">
        <f t="shared" si="7"/>
        <v>2315039</v>
      </c>
      <c r="I38" s="21">
        <f t="shared" si="7"/>
        <v>4001219</v>
      </c>
      <c r="J38" s="21">
        <f t="shared" si="7"/>
        <v>8377347</v>
      </c>
      <c r="K38" s="21">
        <f t="shared" si="7"/>
        <v>2772085</v>
      </c>
      <c r="L38" s="21">
        <f t="shared" si="7"/>
        <v>5109628</v>
      </c>
      <c r="M38" s="21">
        <f t="shared" si="7"/>
        <v>2823541</v>
      </c>
      <c r="N38" s="21">
        <f t="shared" si="7"/>
        <v>10705254</v>
      </c>
      <c r="O38" s="21">
        <f t="shared" si="7"/>
        <v>3103818</v>
      </c>
      <c r="P38" s="21">
        <f t="shared" si="7"/>
        <v>3134606</v>
      </c>
      <c r="Q38" s="21">
        <f t="shared" si="7"/>
        <v>2667210</v>
      </c>
      <c r="R38" s="21">
        <f t="shared" si="7"/>
        <v>8905634</v>
      </c>
      <c r="S38" s="21">
        <f t="shared" si="7"/>
        <v>2855061</v>
      </c>
      <c r="T38" s="21">
        <f t="shared" si="7"/>
        <v>2980717</v>
      </c>
      <c r="U38" s="21">
        <f t="shared" si="7"/>
        <v>3777392</v>
      </c>
      <c r="V38" s="21">
        <f t="shared" si="7"/>
        <v>9613170</v>
      </c>
      <c r="W38" s="21">
        <f t="shared" si="7"/>
        <v>37601405</v>
      </c>
      <c r="X38" s="21">
        <f t="shared" si="7"/>
        <v>42656308</v>
      </c>
      <c r="Y38" s="21">
        <f t="shared" si="7"/>
        <v>-5054903</v>
      </c>
      <c r="Z38" s="4">
        <f>+IF(X38&lt;&gt;0,+(Y38/X38)*100,0)</f>
        <v>-11.850305938338593</v>
      </c>
      <c r="AA38" s="19">
        <f>SUM(AA39:AA41)</f>
        <v>42656308</v>
      </c>
    </row>
    <row r="39" spans="1:27" ht="12.75">
      <c r="A39" s="5" t="s">
        <v>42</v>
      </c>
      <c r="B39" s="3"/>
      <c r="C39" s="22">
        <v>22718599</v>
      </c>
      <c r="D39" s="22"/>
      <c r="E39" s="23">
        <v>27918490</v>
      </c>
      <c r="F39" s="24">
        <v>23359236</v>
      </c>
      <c r="G39" s="24">
        <v>1404650</v>
      </c>
      <c r="H39" s="24">
        <v>1425145</v>
      </c>
      <c r="I39" s="24">
        <v>2160793</v>
      </c>
      <c r="J39" s="24">
        <v>4990588</v>
      </c>
      <c r="K39" s="24">
        <v>1649020</v>
      </c>
      <c r="L39" s="24">
        <v>1941337</v>
      </c>
      <c r="M39" s="24">
        <v>1021782</v>
      </c>
      <c r="N39" s="24">
        <v>4612139</v>
      </c>
      <c r="O39" s="24">
        <v>1745128</v>
      </c>
      <c r="P39" s="24">
        <v>1671347</v>
      </c>
      <c r="Q39" s="24">
        <v>1345238</v>
      </c>
      <c r="R39" s="24">
        <v>4761713</v>
      </c>
      <c r="S39" s="24">
        <v>1735678</v>
      </c>
      <c r="T39" s="24">
        <v>1513004</v>
      </c>
      <c r="U39" s="24">
        <v>1919007</v>
      </c>
      <c r="V39" s="24">
        <v>5167689</v>
      </c>
      <c r="W39" s="24">
        <v>19532129</v>
      </c>
      <c r="X39" s="24">
        <v>23359236</v>
      </c>
      <c r="Y39" s="24">
        <v>-3827107</v>
      </c>
      <c r="Z39" s="6">
        <v>-16.38</v>
      </c>
      <c r="AA39" s="22">
        <v>23359236</v>
      </c>
    </row>
    <row r="40" spans="1:27" ht="12.75">
      <c r="A40" s="5" t="s">
        <v>43</v>
      </c>
      <c r="B40" s="3"/>
      <c r="C40" s="22">
        <v>23643985</v>
      </c>
      <c r="D40" s="22"/>
      <c r="E40" s="23">
        <v>18864820</v>
      </c>
      <c r="F40" s="24">
        <v>19297072</v>
      </c>
      <c r="G40" s="24">
        <v>656439</v>
      </c>
      <c r="H40" s="24">
        <v>889894</v>
      </c>
      <c r="I40" s="24">
        <v>1840426</v>
      </c>
      <c r="J40" s="24">
        <v>3386759</v>
      </c>
      <c r="K40" s="24">
        <v>1123065</v>
      </c>
      <c r="L40" s="24">
        <v>3168291</v>
      </c>
      <c r="M40" s="24">
        <v>1801759</v>
      </c>
      <c r="N40" s="24">
        <v>6093115</v>
      </c>
      <c r="O40" s="24">
        <v>1358690</v>
      </c>
      <c r="P40" s="24">
        <v>1463259</v>
      </c>
      <c r="Q40" s="24">
        <v>1321972</v>
      </c>
      <c r="R40" s="24">
        <v>4143921</v>
      </c>
      <c r="S40" s="24">
        <v>1119383</v>
      </c>
      <c r="T40" s="24">
        <v>1467713</v>
      </c>
      <c r="U40" s="24">
        <v>1858385</v>
      </c>
      <c r="V40" s="24">
        <v>4445481</v>
      </c>
      <c r="W40" s="24">
        <v>18069276</v>
      </c>
      <c r="X40" s="24">
        <v>19297072</v>
      </c>
      <c r="Y40" s="24">
        <v>-1227796</v>
      </c>
      <c r="Z40" s="6">
        <v>-6.36</v>
      </c>
      <c r="AA40" s="22">
        <v>19297072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407999789</v>
      </c>
      <c r="D42" s="19">
        <f>SUM(D43:D46)</f>
        <v>0</v>
      </c>
      <c r="E42" s="20">
        <f t="shared" si="8"/>
        <v>459449348</v>
      </c>
      <c r="F42" s="21">
        <f t="shared" si="8"/>
        <v>467415499</v>
      </c>
      <c r="G42" s="21">
        <f t="shared" si="8"/>
        <v>40597194</v>
      </c>
      <c r="H42" s="21">
        <f t="shared" si="8"/>
        <v>41856526</v>
      </c>
      <c r="I42" s="21">
        <f t="shared" si="8"/>
        <v>34607028</v>
      </c>
      <c r="J42" s="21">
        <f t="shared" si="8"/>
        <v>117060748</v>
      </c>
      <c r="K42" s="21">
        <f t="shared" si="8"/>
        <v>31364058</v>
      </c>
      <c r="L42" s="21">
        <f t="shared" si="8"/>
        <v>40104585</v>
      </c>
      <c r="M42" s="21">
        <f t="shared" si="8"/>
        <v>36314585</v>
      </c>
      <c r="N42" s="21">
        <f t="shared" si="8"/>
        <v>107783228</v>
      </c>
      <c r="O42" s="21">
        <f t="shared" si="8"/>
        <v>38999908</v>
      </c>
      <c r="P42" s="21">
        <f t="shared" si="8"/>
        <v>41253320</v>
      </c>
      <c r="Q42" s="21">
        <f t="shared" si="8"/>
        <v>8924630</v>
      </c>
      <c r="R42" s="21">
        <f t="shared" si="8"/>
        <v>89177858</v>
      </c>
      <c r="S42" s="21">
        <f t="shared" si="8"/>
        <v>30218070</v>
      </c>
      <c r="T42" s="21">
        <f t="shared" si="8"/>
        <v>32475342</v>
      </c>
      <c r="U42" s="21">
        <f t="shared" si="8"/>
        <v>45861256</v>
      </c>
      <c r="V42" s="21">
        <f t="shared" si="8"/>
        <v>108554668</v>
      </c>
      <c r="W42" s="21">
        <f t="shared" si="8"/>
        <v>422576502</v>
      </c>
      <c r="X42" s="21">
        <f t="shared" si="8"/>
        <v>467415499</v>
      </c>
      <c r="Y42" s="21">
        <f t="shared" si="8"/>
        <v>-44838997</v>
      </c>
      <c r="Z42" s="4">
        <f>+IF(X42&lt;&gt;0,+(Y42/X42)*100,0)</f>
        <v>-9.592963240613466</v>
      </c>
      <c r="AA42" s="19">
        <f>SUM(AA43:AA46)</f>
        <v>467415499</v>
      </c>
    </row>
    <row r="43" spans="1:27" ht="12.75">
      <c r="A43" s="5" t="s">
        <v>46</v>
      </c>
      <c r="B43" s="3"/>
      <c r="C43" s="22">
        <v>318855802</v>
      </c>
      <c r="D43" s="22"/>
      <c r="E43" s="23">
        <v>368371850</v>
      </c>
      <c r="F43" s="24">
        <v>364946505</v>
      </c>
      <c r="G43" s="24">
        <v>37631946</v>
      </c>
      <c r="H43" s="24">
        <v>36954634</v>
      </c>
      <c r="I43" s="24">
        <v>24877679</v>
      </c>
      <c r="J43" s="24">
        <v>99464259</v>
      </c>
      <c r="K43" s="24">
        <v>25617125</v>
      </c>
      <c r="L43" s="24">
        <v>29618536</v>
      </c>
      <c r="M43" s="24">
        <v>28851238</v>
      </c>
      <c r="N43" s="24">
        <v>84086899</v>
      </c>
      <c r="O43" s="24">
        <v>32847942</v>
      </c>
      <c r="P43" s="24">
        <v>33246532</v>
      </c>
      <c r="Q43" s="24">
        <v>2089396</v>
      </c>
      <c r="R43" s="24">
        <v>68183870</v>
      </c>
      <c r="S43" s="24">
        <v>25297808</v>
      </c>
      <c r="T43" s="24">
        <v>25154225</v>
      </c>
      <c r="U43" s="24">
        <v>36524176</v>
      </c>
      <c r="V43" s="24">
        <v>86976209</v>
      </c>
      <c r="W43" s="24">
        <v>338711237</v>
      </c>
      <c r="X43" s="24">
        <v>364946505</v>
      </c>
      <c r="Y43" s="24">
        <v>-26235268</v>
      </c>
      <c r="Z43" s="6">
        <v>-7.19</v>
      </c>
      <c r="AA43" s="22">
        <v>364946505</v>
      </c>
    </row>
    <row r="44" spans="1:27" ht="12.75">
      <c r="A44" s="5" t="s">
        <v>47</v>
      </c>
      <c r="B44" s="3"/>
      <c r="C44" s="22">
        <v>35300537</v>
      </c>
      <c r="D44" s="22"/>
      <c r="E44" s="23">
        <v>27961038</v>
      </c>
      <c r="F44" s="24">
        <v>34881498</v>
      </c>
      <c r="G44" s="24">
        <v>904108</v>
      </c>
      <c r="H44" s="24">
        <v>1403494</v>
      </c>
      <c r="I44" s="24">
        <v>2731179</v>
      </c>
      <c r="J44" s="24">
        <v>5038781</v>
      </c>
      <c r="K44" s="24">
        <v>1830670</v>
      </c>
      <c r="L44" s="24">
        <v>3800113</v>
      </c>
      <c r="M44" s="24">
        <v>3142022</v>
      </c>
      <c r="N44" s="24">
        <v>8772805</v>
      </c>
      <c r="O44" s="24">
        <v>1937905</v>
      </c>
      <c r="P44" s="24">
        <v>3460286</v>
      </c>
      <c r="Q44" s="24">
        <v>2582990</v>
      </c>
      <c r="R44" s="24">
        <v>7981181</v>
      </c>
      <c r="S44" s="24">
        <v>1744725</v>
      </c>
      <c r="T44" s="24">
        <v>2351631</v>
      </c>
      <c r="U44" s="24">
        <v>3257437</v>
      </c>
      <c r="V44" s="24">
        <v>7353793</v>
      </c>
      <c r="W44" s="24">
        <v>29146560</v>
      </c>
      <c r="X44" s="24">
        <v>34881498</v>
      </c>
      <c r="Y44" s="24">
        <v>-5734938</v>
      </c>
      <c r="Z44" s="6">
        <v>-16.44</v>
      </c>
      <c r="AA44" s="22">
        <v>34881498</v>
      </c>
    </row>
    <row r="45" spans="1:27" ht="12.75">
      <c r="A45" s="5" t="s">
        <v>48</v>
      </c>
      <c r="B45" s="3"/>
      <c r="C45" s="25">
        <v>24878082</v>
      </c>
      <c r="D45" s="25"/>
      <c r="E45" s="26">
        <v>31759510</v>
      </c>
      <c r="F45" s="27">
        <v>31013197</v>
      </c>
      <c r="G45" s="27">
        <v>737198</v>
      </c>
      <c r="H45" s="27">
        <v>1522680</v>
      </c>
      <c r="I45" s="27">
        <v>3619802</v>
      </c>
      <c r="J45" s="27">
        <v>5879680</v>
      </c>
      <c r="K45" s="27">
        <v>1305495</v>
      </c>
      <c r="L45" s="27">
        <v>3164109</v>
      </c>
      <c r="M45" s="27">
        <v>2111607</v>
      </c>
      <c r="N45" s="27">
        <v>6581211</v>
      </c>
      <c r="O45" s="27">
        <v>1912919</v>
      </c>
      <c r="P45" s="27">
        <v>2172051</v>
      </c>
      <c r="Q45" s="27">
        <v>2209876</v>
      </c>
      <c r="R45" s="27">
        <v>6294846</v>
      </c>
      <c r="S45" s="27">
        <v>1255733</v>
      </c>
      <c r="T45" s="27">
        <v>1910400</v>
      </c>
      <c r="U45" s="27">
        <v>3137648</v>
      </c>
      <c r="V45" s="27">
        <v>6303781</v>
      </c>
      <c r="W45" s="27">
        <v>25059518</v>
      </c>
      <c r="X45" s="27">
        <v>31013197</v>
      </c>
      <c r="Y45" s="27">
        <v>-5953679</v>
      </c>
      <c r="Z45" s="7">
        <v>-19.2</v>
      </c>
      <c r="AA45" s="25">
        <v>31013197</v>
      </c>
    </row>
    <row r="46" spans="1:27" ht="12.75">
      <c r="A46" s="5" t="s">
        <v>49</v>
      </c>
      <c r="B46" s="3"/>
      <c r="C46" s="22">
        <v>28965368</v>
      </c>
      <c r="D46" s="22"/>
      <c r="E46" s="23">
        <v>31356950</v>
      </c>
      <c r="F46" s="24">
        <v>36574299</v>
      </c>
      <c r="G46" s="24">
        <v>1323942</v>
      </c>
      <c r="H46" s="24">
        <v>1975718</v>
      </c>
      <c r="I46" s="24">
        <v>3378368</v>
      </c>
      <c r="J46" s="24">
        <v>6678028</v>
      </c>
      <c r="K46" s="24">
        <v>2610768</v>
      </c>
      <c r="L46" s="24">
        <v>3521827</v>
      </c>
      <c r="M46" s="24">
        <v>2209718</v>
      </c>
      <c r="N46" s="24">
        <v>8342313</v>
      </c>
      <c r="O46" s="24">
        <v>2301142</v>
      </c>
      <c r="P46" s="24">
        <v>2374451</v>
      </c>
      <c r="Q46" s="24">
        <v>2042368</v>
      </c>
      <c r="R46" s="24">
        <v>6717961</v>
      </c>
      <c r="S46" s="24">
        <v>1919804</v>
      </c>
      <c r="T46" s="24">
        <v>3059086</v>
      </c>
      <c r="U46" s="24">
        <v>2941995</v>
      </c>
      <c r="V46" s="24">
        <v>7920885</v>
      </c>
      <c r="W46" s="24">
        <v>29659187</v>
      </c>
      <c r="X46" s="24">
        <v>36574299</v>
      </c>
      <c r="Y46" s="24">
        <v>-6915112</v>
      </c>
      <c r="Z46" s="6">
        <v>-18.91</v>
      </c>
      <c r="AA46" s="22">
        <v>36574299</v>
      </c>
    </row>
    <row r="47" spans="1:27" ht="12.75">
      <c r="A47" s="2" t="s">
        <v>50</v>
      </c>
      <c r="B47" s="8" t="s">
        <v>51</v>
      </c>
      <c r="C47" s="19">
        <v>734810</v>
      </c>
      <c r="D47" s="19"/>
      <c r="E47" s="20">
        <v>1172390</v>
      </c>
      <c r="F47" s="21">
        <v>1193716</v>
      </c>
      <c r="G47" s="21">
        <v>611626</v>
      </c>
      <c r="H47" s="21">
        <v>42950</v>
      </c>
      <c r="I47" s="21">
        <v>13725</v>
      </c>
      <c r="J47" s="21">
        <v>668301</v>
      </c>
      <c r="K47" s="21">
        <v>992</v>
      </c>
      <c r="L47" s="21">
        <v>329</v>
      </c>
      <c r="M47" s="21">
        <v>12309</v>
      </c>
      <c r="N47" s="21">
        <v>13630</v>
      </c>
      <c r="O47" s="21">
        <v>6500</v>
      </c>
      <c r="P47" s="21">
        <v>20254</v>
      </c>
      <c r="Q47" s="21">
        <v>3782</v>
      </c>
      <c r="R47" s="21">
        <v>30536</v>
      </c>
      <c r="S47" s="21"/>
      <c r="T47" s="21"/>
      <c r="U47" s="21">
        <v>13129</v>
      </c>
      <c r="V47" s="21">
        <v>13129</v>
      </c>
      <c r="W47" s="21">
        <v>725596</v>
      </c>
      <c r="X47" s="21">
        <v>1193716</v>
      </c>
      <c r="Y47" s="21">
        <v>-468120</v>
      </c>
      <c r="Z47" s="4">
        <v>-39.22</v>
      </c>
      <c r="AA47" s="19">
        <v>1193716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619049726</v>
      </c>
      <c r="D48" s="40">
        <f>+D28+D32+D38+D42+D47</f>
        <v>0</v>
      </c>
      <c r="E48" s="41">
        <f t="shared" si="9"/>
        <v>740979928</v>
      </c>
      <c r="F48" s="42">
        <f t="shared" si="9"/>
        <v>747666806</v>
      </c>
      <c r="G48" s="42">
        <f t="shared" si="9"/>
        <v>55127110</v>
      </c>
      <c r="H48" s="42">
        <f t="shared" si="9"/>
        <v>58225239</v>
      </c>
      <c r="I48" s="42">
        <f t="shared" si="9"/>
        <v>58521119</v>
      </c>
      <c r="J48" s="42">
        <f t="shared" si="9"/>
        <v>171873468</v>
      </c>
      <c r="K48" s="42">
        <f t="shared" si="9"/>
        <v>49387428</v>
      </c>
      <c r="L48" s="42">
        <f t="shared" si="9"/>
        <v>63986655</v>
      </c>
      <c r="M48" s="42">
        <f t="shared" si="9"/>
        <v>51307406</v>
      </c>
      <c r="N48" s="42">
        <f t="shared" si="9"/>
        <v>164681489</v>
      </c>
      <c r="O48" s="42">
        <f t="shared" si="9"/>
        <v>61049261</v>
      </c>
      <c r="P48" s="42">
        <f t="shared" si="9"/>
        <v>58990266</v>
      </c>
      <c r="Q48" s="42">
        <f t="shared" si="9"/>
        <v>27880720</v>
      </c>
      <c r="R48" s="42">
        <f t="shared" si="9"/>
        <v>147920247</v>
      </c>
      <c r="S48" s="42">
        <f t="shared" si="9"/>
        <v>46600275</v>
      </c>
      <c r="T48" s="42">
        <f t="shared" si="9"/>
        <v>55413681</v>
      </c>
      <c r="U48" s="42">
        <f t="shared" si="9"/>
        <v>67538907</v>
      </c>
      <c r="V48" s="42">
        <f t="shared" si="9"/>
        <v>169552863</v>
      </c>
      <c r="W48" s="42">
        <f t="shared" si="9"/>
        <v>654028067</v>
      </c>
      <c r="X48" s="42">
        <f t="shared" si="9"/>
        <v>747666806</v>
      </c>
      <c r="Y48" s="42">
        <f t="shared" si="9"/>
        <v>-93638739</v>
      </c>
      <c r="Z48" s="43">
        <f>+IF(X48&lt;&gt;0,+(Y48/X48)*100,0)</f>
        <v>-12.524126823412834</v>
      </c>
      <c r="AA48" s="40">
        <f>+AA28+AA32+AA38+AA42+AA47</f>
        <v>747666806</v>
      </c>
    </row>
    <row r="49" spans="1:27" ht="12.75">
      <c r="A49" s="14" t="s">
        <v>87</v>
      </c>
      <c r="B49" s="15"/>
      <c r="C49" s="44">
        <f aca="true" t="shared" si="10" ref="C49:Y49">+C25-C48</f>
        <v>98291416</v>
      </c>
      <c r="D49" s="44">
        <f>+D25-D48</f>
        <v>0</v>
      </c>
      <c r="E49" s="45">
        <f t="shared" si="10"/>
        <v>33172962</v>
      </c>
      <c r="F49" s="46">
        <f t="shared" si="10"/>
        <v>-2372696</v>
      </c>
      <c r="G49" s="46">
        <f t="shared" si="10"/>
        <v>78691168</v>
      </c>
      <c r="H49" s="46">
        <f t="shared" si="10"/>
        <v>-21283561</v>
      </c>
      <c r="I49" s="46">
        <f t="shared" si="10"/>
        <v>-13868838</v>
      </c>
      <c r="J49" s="46">
        <f t="shared" si="10"/>
        <v>43538769</v>
      </c>
      <c r="K49" s="46">
        <f t="shared" si="10"/>
        <v>-5897410</v>
      </c>
      <c r="L49" s="46">
        <f t="shared" si="10"/>
        <v>-16848438</v>
      </c>
      <c r="M49" s="46">
        <f t="shared" si="10"/>
        <v>22782282</v>
      </c>
      <c r="N49" s="46">
        <f t="shared" si="10"/>
        <v>36434</v>
      </c>
      <c r="O49" s="46">
        <f t="shared" si="10"/>
        <v>-7667219</v>
      </c>
      <c r="P49" s="46">
        <f t="shared" si="10"/>
        <v>492201</v>
      </c>
      <c r="Q49" s="46">
        <f t="shared" si="10"/>
        <v>46441534</v>
      </c>
      <c r="R49" s="46">
        <f t="shared" si="10"/>
        <v>39266516</v>
      </c>
      <c r="S49" s="46">
        <f t="shared" si="10"/>
        <v>16950469</v>
      </c>
      <c r="T49" s="46">
        <f t="shared" si="10"/>
        <v>3029744</v>
      </c>
      <c r="U49" s="46">
        <f t="shared" si="10"/>
        <v>-16859341</v>
      </c>
      <c r="V49" s="46">
        <f t="shared" si="10"/>
        <v>3120872</v>
      </c>
      <c r="W49" s="46">
        <f t="shared" si="10"/>
        <v>85962591</v>
      </c>
      <c r="X49" s="46">
        <f>IF(F25=F48,0,X25-X48)</f>
        <v>-2372696</v>
      </c>
      <c r="Y49" s="46">
        <f t="shared" si="10"/>
        <v>88335287</v>
      </c>
      <c r="Z49" s="47">
        <f>+IF(X49&lt;&gt;0,+(Y49/X49)*100,0)</f>
        <v>-3722.9921995906766</v>
      </c>
      <c r="AA49" s="44">
        <f>+AA25-AA48</f>
        <v>-2372696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295497966</v>
      </c>
      <c r="D5" s="19">
        <f>SUM(D6:D8)</f>
        <v>0</v>
      </c>
      <c r="E5" s="20">
        <f t="shared" si="0"/>
        <v>304457900</v>
      </c>
      <c r="F5" s="21">
        <f t="shared" si="0"/>
        <v>306314600</v>
      </c>
      <c r="G5" s="21">
        <f t="shared" si="0"/>
        <v>97988362</v>
      </c>
      <c r="H5" s="21">
        <f t="shared" si="0"/>
        <v>3432247</v>
      </c>
      <c r="I5" s="21">
        <f t="shared" si="0"/>
        <v>2256919</v>
      </c>
      <c r="J5" s="21">
        <f t="shared" si="0"/>
        <v>103677528</v>
      </c>
      <c r="K5" s="21">
        <f t="shared" si="0"/>
        <v>2284932</v>
      </c>
      <c r="L5" s="21">
        <f t="shared" si="0"/>
        <v>3919721</v>
      </c>
      <c r="M5" s="21">
        <f t="shared" si="0"/>
        <v>79058975</v>
      </c>
      <c r="N5" s="21">
        <f t="shared" si="0"/>
        <v>85263628</v>
      </c>
      <c r="O5" s="21">
        <f t="shared" si="0"/>
        <v>2890667</v>
      </c>
      <c r="P5" s="21">
        <f t="shared" si="0"/>
        <v>5434355</v>
      </c>
      <c r="Q5" s="21">
        <f t="shared" si="0"/>
        <v>62312354</v>
      </c>
      <c r="R5" s="21">
        <f t="shared" si="0"/>
        <v>70637376</v>
      </c>
      <c r="S5" s="21">
        <f t="shared" si="0"/>
        <v>7329709</v>
      </c>
      <c r="T5" s="21">
        <f t="shared" si="0"/>
        <v>8309670</v>
      </c>
      <c r="U5" s="21">
        <f t="shared" si="0"/>
        <v>9520450</v>
      </c>
      <c r="V5" s="21">
        <f t="shared" si="0"/>
        <v>25159829</v>
      </c>
      <c r="W5" s="21">
        <f t="shared" si="0"/>
        <v>284738361</v>
      </c>
      <c r="X5" s="21">
        <f t="shared" si="0"/>
        <v>306314600</v>
      </c>
      <c r="Y5" s="21">
        <f t="shared" si="0"/>
        <v>-21576239</v>
      </c>
      <c r="Z5" s="4">
        <f>+IF(X5&lt;&gt;0,+(Y5/X5)*100,0)</f>
        <v>-7.0438167165391405</v>
      </c>
      <c r="AA5" s="19">
        <f>SUM(AA6:AA8)</f>
        <v>306314600</v>
      </c>
    </row>
    <row r="6" spans="1:27" ht="12.75">
      <c r="A6" s="5" t="s">
        <v>32</v>
      </c>
      <c r="B6" s="3"/>
      <c r="C6" s="22">
        <v>70380777</v>
      </c>
      <c r="D6" s="22"/>
      <c r="E6" s="23">
        <v>72641100</v>
      </c>
      <c r="F6" s="24">
        <v>73865800</v>
      </c>
      <c r="G6" s="24">
        <v>97974496</v>
      </c>
      <c r="H6" s="24">
        <v>-94269164</v>
      </c>
      <c r="I6" s="24">
        <v>2142753</v>
      </c>
      <c r="J6" s="24">
        <v>5848085</v>
      </c>
      <c r="K6" s="24">
        <v>2279618</v>
      </c>
      <c r="L6" s="24">
        <v>3582498</v>
      </c>
      <c r="M6" s="24">
        <v>1699973</v>
      </c>
      <c r="N6" s="24">
        <v>7562089</v>
      </c>
      <c r="O6" s="24">
        <v>2807645</v>
      </c>
      <c r="P6" s="24">
        <v>5252547</v>
      </c>
      <c r="Q6" s="24">
        <v>6251797</v>
      </c>
      <c r="R6" s="24">
        <v>14311989</v>
      </c>
      <c r="S6" s="24">
        <v>7324675</v>
      </c>
      <c r="T6" s="24">
        <v>8222678</v>
      </c>
      <c r="U6" s="24">
        <v>9515332</v>
      </c>
      <c r="V6" s="24">
        <v>25062685</v>
      </c>
      <c r="W6" s="24">
        <v>52784848</v>
      </c>
      <c r="X6" s="24">
        <v>73865800</v>
      </c>
      <c r="Y6" s="24">
        <v>-21080952</v>
      </c>
      <c r="Z6" s="6">
        <v>-28.54</v>
      </c>
      <c r="AA6" s="22">
        <v>73865800</v>
      </c>
    </row>
    <row r="7" spans="1:27" ht="12.75">
      <c r="A7" s="5" t="s">
        <v>33</v>
      </c>
      <c r="B7" s="3"/>
      <c r="C7" s="25">
        <v>225117189</v>
      </c>
      <c r="D7" s="25"/>
      <c r="E7" s="26">
        <v>231816800</v>
      </c>
      <c r="F7" s="27">
        <v>232448800</v>
      </c>
      <c r="G7" s="27">
        <v>13866</v>
      </c>
      <c r="H7" s="27">
        <v>97701411</v>
      </c>
      <c r="I7" s="27">
        <v>114166</v>
      </c>
      <c r="J7" s="27">
        <v>97829443</v>
      </c>
      <c r="K7" s="27">
        <v>5314</v>
      </c>
      <c r="L7" s="27">
        <v>337223</v>
      </c>
      <c r="M7" s="27">
        <v>77359002</v>
      </c>
      <c r="N7" s="27">
        <v>77701539</v>
      </c>
      <c r="O7" s="27">
        <v>83022</v>
      </c>
      <c r="P7" s="27">
        <v>181808</v>
      </c>
      <c r="Q7" s="27">
        <v>56060557</v>
      </c>
      <c r="R7" s="27">
        <v>56325387</v>
      </c>
      <c r="S7" s="27">
        <v>5034</v>
      </c>
      <c r="T7" s="27">
        <v>86992</v>
      </c>
      <c r="U7" s="27">
        <v>5118</v>
      </c>
      <c r="V7" s="27">
        <v>97144</v>
      </c>
      <c r="W7" s="27">
        <v>231953513</v>
      </c>
      <c r="X7" s="27">
        <v>232448800</v>
      </c>
      <c r="Y7" s="27">
        <v>-495287</v>
      </c>
      <c r="Z7" s="7">
        <v>-0.21</v>
      </c>
      <c r="AA7" s="25">
        <v>232448800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788397</v>
      </c>
      <c r="D9" s="19">
        <f>SUM(D10:D14)</f>
        <v>0</v>
      </c>
      <c r="E9" s="20">
        <f t="shared" si="1"/>
        <v>2596000</v>
      </c>
      <c r="F9" s="21">
        <f t="shared" si="1"/>
        <v>4003000</v>
      </c>
      <c r="G9" s="21">
        <f t="shared" si="1"/>
        <v>1058355</v>
      </c>
      <c r="H9" s="21">
        <f t="shared" si="1"/>
        <v>64966</v>
      </c>
      <c r="I9" s="21">
        <f t="shared" si="1"/>
        <v>87038</v>
      </c>
      <c r="J9" s="21">
        <f t="shared" si="1"/>
        <v>1210359</v>
      </c>
      <c r="K9" s="21">
        <f t="shared" si="1"/>
        <v>29739</v>
      </c>
      <c r="L9" s="21">
        <f t="shared" si="1"/>
        <v>52424</v>
      </c>
      <c r="M9" s="21">
        <f t="shared" si="1"/>
        <v>28383</v>
      </c>
      <c r="N9" s="21">
        <f t="shared" si="1"/>
        <v>110546</v>
      </c>
      <c r="O9" s="21">
        <f t="shared" si="1"/>
        <v>67115</v>
      </c>
      <c r="P9" s="21">
        <f t="shared" si="1"/>
        <v>211948</v>
      </c>
      <c r="Q9" s="21">
        <f t="shared" si="1"/>
        <v>1162449</v>
      </c>
      <c r="R9" s="21">
        <f t="shared" si="1"/>
        <v>1441512</v>
      </c>
      <c r="S9" s="21">
        <f t="shared" si="1"/>
        <v>48417</v>
      </c>
      <c r="T9" s="21">
        <f t="shared" si="1"/>
        <v>82724</v>
      </c>
      <c r="U9" s="21">
        <f t="shared" si="1"/>
        <v>244711</v>
      </c>
      <c r="V9" s="21">
        <f t="shared" si="1"/>
        <v>375852</v>
      </c>
      <c r="W9" s="21">
        <f t="shared" si="1"/>
        <v>3138269</v>
      </c>
      <c r="X9" s="21">
        <f t="shared" si="1"/>
        <v>4003000</v>
      </c>
      <c r="Y9" s="21">
        <f t="shared" si="1"/>
        <v>-864731</v>
      </c>
      <c r="Z9" s="4">
        <f>+IF(X9&lt;&gt;0,+(Y9/X9)*100,0)</f>
        <v>-21.60207344491631</v>
      </c>
      <c r="AA9" s="19">
        <f>SUM(AA10:AA14)</f>
        <v>4003000</v>
      </c>
    </row>
    <row r="10" spans="1:27" ht="12.75">
      <c r="A10" s="5" t="s">
        <v>36</v>
      </c>
      <c r="B10" s="3"/>
      <c r="C10" s="22">
        <v>77735</v>
      </c>
      <c r="D10" s="22"/>
      <c r="E10" s="23">
        <v>1100000</v>
      </c>
      <c r="F10" s="24">
        <v>2467000</v>
      </c>
      <c r="G10" s="24"/>
      <c r="H10" s="24"/>
      <c r="I10" s="24"/>
      <c r="J10" s="24"/>
      <c r="K10" s="24"/>
      <c r="L10" s="24"/>
      <c r="M10" s="24"/>
      <c r="N10" s="24"/>
      <c r="O10" s="24"/>
      <c r="P10" s="24">
        <v>148000</v>
      </c>
      <c r="Q10" s="24">
        <v>1100000</v>
      </c>
      <c r="R10" s="24">
        <v>1248000</v>
      </c>
      <c r="S10" s="24"/>
      <c r="T10" s="24"/>
      <c r="U10" s="24">
        <v>219000</v>
      </c>
      <c r="V10" s="24">
        <v>219000</v>
      </c>
      <c r="W10" s="24">
        <v>1467000</v>
      </c>
      <c r="X10" s="24">
        <v>2467000</v>
      </c>
      <c r="Y10" s="24">
        <v>-1000000</v>
      </c>
      <c r="Z10" s="6">
        <v>-40.54</v>
      </c>
      <c r="AA10" s="22">
        <v>2467000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136065</v>
      </c>
      <c r="D12" s="22"/>
      <c r="E12" s="23">
        <v>1246000</v>
      </c>
      <c r="F12" s="24">
        <v>1246000</v>
      </c>
      <c r="G12" s="24">
        <v>1046000</v>
      </c>
      <c r="H12" s="24">
        <v>29554</v>
      </c>
      <c r="I12" s="24">
        <v>-20502</v>
      </c>
      <c r="J12" s="24">
        <v>1055052</v>
      </c>
      <c r="K12" s="24"/>
      <c r="L12" s="24"/>
      <c r="M12" s="24"/>
      <c r="N12" s="24"/>
      <c r="O12" s="24">
        <v>5000</v>
      </c>
      <c r="P12" s="24">
        <v>34564</v>
      </c>
      <c r="Q12" s="24"/>
      <c r="R12" s="24">
        <v>39564</v>
      </c>
      <c r="S12" s="24"/>
      <c r="T12" s="24">
        <v>65027</v>
      </c>
      <c r="U12" s="24"/>
      <c r="V12" s="24">
        <v>65027</v>
      </c>
      <c r="W12" s="24">
        <v>1159643</v>
      </c>
      <c r="X12" s="24">
        <v>1246000</v>
      </c>
      <c r="Y12" s="24">
        <v>-86357</v>
      </c>
      <c r="Z12" s="6">
        <v>-6.93</v>
      </c>
      <c r="AA12" s="22">
        <v>1246000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574597</v>
      </c>
      <c r="D14" s="25"/>
      <c r="E14" s="26">
        <v>250000</v>
      </c>
      <c r="F14" s="27">
        <v>290000</v>
      </c>
      <c r="G14" s="27">
        <v>12355</v>
      </c>
      <c r="H14" s="27">
        <v>35412</v>
      </c>
      <c r="I14" s="27">
        <v>107540</v>
      </c>
      <c r="J14" s="27">
        <v>155307</v>
      </c>
      <c r="K14" s="27">
        <v>29739</v>
      </c>
      <c r="L14" s="27">
        <v>52424</v>
      </c>
      <c r="M14" s="27">
        <v>28383</v>
      </c>
      <c r="N14" s="27">
        <v>110546</v>
      </c>
      <c r="O14" s="27">
        <v>62115</v>
      </c>
      <c r="P14" s="27">
        <v>29384</v>
      </c>
      <c r="Q14" s="27">
        <v>62449</v>
      </c>
      <c r="R14" s="27">
        <v>153948</v>
      </c>
      <c r="S14" s="27">
        <v>48417</v>
      </c>
      <c r="T14" s="27">
        <v>17697</v>
      </c>
      <c r="U14" s="27">
        <v>25711</v>
      </c>
      <c r="V14" s="27">
        <v>91825</v>
      </c>
      <c r="W14" s="27">
        <v>511626</v>
      </c>
      <c r="X14" s="27">
        <v>290000</v>
      </c>
      <c r="Y14" s="27">
        <v>221626</v>
      </c>
      <c r="Z14" s="7">
        <v>76.42</v>
      </c>
      <c r="AA14" s="25">
        <v>290000</v>
      </c>
    </row>
    <row r="15" spans="1:27" ht="12.75">
      <c r="A15" s="2" t="s">
        <v>41</v>
      </c>
      <c r="B15" s="8"/>
      <c r="C15" s="19">
        <f aca="true" t="shared" si="2" ref="C15:Y15">SUM(C16:C18)</f>
        <v>116076232</v>
      </c>
      <c r="D15" s="19">
        <f>SUM(D16:D18)</f>
        <v>0</v>
      </c>
      <c r="E15" s="20">
        <f t="shared" si="2"/>
        <v>140128645</v>
      </c>
      <c r="F15" s="21">
        <f t="shared" si="2"/>
        <v>133191636</v>
      </c>
      <c r="G15" s="21">
        <f t="shared" si="2"/>
        <v>6994991</v>
      </c>
      <c r="H15" s="21">
        <f t="shared" si="2"/>
        <v>2466936</v>
      </c>
      <c r="I15" s="21">
        <f t="shared" si="2"/>
        <v>13017761</v>
      </c>
      <c r="J15" s="21">
        <f t="shared" si="2"/>
        <v>22479688</v>
      </c>
      <c r="K15" s="21">
        <f t="shared" si="2"/>
        <v>11944475</v>
      </c>
      <c r="L15" s="21">
        <f t="shared" si="2"/>
        <v>7088057</v>
      </c>
      <c r="M15" s="21">
        <f t="shared" si="2"/>
        <v>96399</v>
      </c>
      <c r="N15" s="21">
        <f t="shared" si="2"/>
        <v>19128931</v>
      </c>
      <c r="O15" s="21">
        <f t="shared" si="2"/>
        <v>7913702</v>
      </c>
      <c r="P15" s="21">
        <f t="shared" si="2"/>
        <v>23680316</v>
      </c>
      <c r="Q15" s="21">
        <f t="shared" si="2"/>
        <v>20289046</v>
      </c>
      <c r="R15" s="21">
        <f t="shared" si="2"/>
        <v>51883064</v>
      </c>
      <c r="S15" s="21">
        <f t="shared" si="2"/>
        <v>18179774</v>
      </c>
      <c r="T15" s="21">
        <f t="shared" si="2"/>
        <v>99649</v>
      </c>
      <c r="U15" s="21">
        <f t="shared" si="2"/>
        <v>6836880</v>
      </c>
      <c r="V15" s="21">
        <f t="shared" si="2"/>
        <v>25116303</v>
      </c>
      <c r="W15" s="21">
        <f t="shared" si="2"/>
        <v>118607986</v>
      </c>
      <c r="X15" s="21">
        <f t="shared" si="2"/>
        <v>133191636</v>
      </c>
      <c r="Y15" s="21">
        <f t="shared" si="2"/>
        <v>-14583650</v>
      </c>
      <c r="Z15" s="4">
        <f>+IF(X15&lt;&gt;0,+(Y15/X15)*100,0)</f>
        <v>-10.949373727941895</v>
      </c>
      <c r="AA15" s="19">
        <f>SUM(AA16:AA18)</f>
        <v>133191636</v>
      </c>
    </row>
    <row r="16" spans="1:27" ht="12.75">
      <c r="A16" s="5" t="s">
        <v>42</v>
      </c>
      <c r="B16" s="3"/>
      <c r="C16" s="22">
        <v>5015661</v>
      </c>
      <c r="D16" s="22"/>
      <c r="E16" s="23">
        <v>5495190</v>
      </c>
      <c r="F16" s="24">
        <v>5829190</v>
      </c>
      <c r="G16" s="24">
        <v>-51805</v>
      </c>
      <c r="H16" s="24">
        <v>2466936</v>
      </c>
      <c r="I16" s="24">
        <v>150076</v>
      </c>
      <c r="J16" s="24">
        <v>2565207</v>
      </c>
      <c r="K16" s="24">
        <v>8699</v>
      </c>
      <c r="L16" s="24">
        <v>924796</v>
      </c>
      <c r="M16" s="24">
        <v>96399</v>
      </c>
      <c r="N16" s="24">
        <v>1029894</v>
      </c>
      <c r="O16" s="24">
        <v>96396</v>
      </c>
      <c r="P16" s="24">
        <v>1429371</v>
      </c>
      <c r="Q16" s="24">
        <v>18100</v>
      </c>
      <c r="R16" s="24">
        <v>1543867</v>
      </c>
      <c r="S16" s="24">
        <v>95774</v>
      </c>
      <c r="T16" s="24">
        <v>17652</v>
      </c>
      <c r="U16" s="24">
        <v>174504</v>
      </c>
      <c r="V16" s="24">
        <v>287930</v>
      </c>
      <c r="W16" s="24">
        <v>5426898</v>
      </c>
      <c r="X16" s="24">
        <v>5829190</v>
      </c>
      <c r="Y16" s="24">
        <v>-402292</v>
      </c>
      <c r="Z16" s="6">
        <v>-6.9</v>
      </c>
      <c r="AA16" s="22">
        <v>5829190</v>
      </c>
    </row>
    <row r="17" spans="1:27" ht="12.75">
      <c r="A17" s="5" t="s">
        <v>43</v>
      </c>
      <c r="B17" s="3"/>
      <c r="C17" s="22">
        <v>111060571</v>
      </c>
      <c r="D17" s="22"/>
      <c r="E17" s="23">
        <v>134633455</v>
      </c>
      <c r="F17" s="24">
        <v>127362446</v>
      </c>
      <c r="G17" s="24">
        <v>7046796</v>
      </c>
      <c r="H17" s="24"/>
      <c r="I17" s="24">
        <v>12867685</v>
      </c>
      <c r="J17" s="24">
        <v>19914481</v>
      </c>
      <c r="K17" s="24">
        <v>11935776</v>
      </c>
      <c r="L17" s="24">
        <v>6163261</v>
      </c>
      <c r="M17" s="24"/>
      <c r="N17" s="24">
        <v>18099037</v>
      </c>
      <c r="O17" s="24">
        <v>7817306</v>
      </c>
      <c r="P17" s="24">
        <v>22250945</v>
      </c>
      <c r="Q17" s="24">
        <v>20270946</v>
      </c>
      <c r="R17" s="24">
        <v>50339197</v>
      </c>
      <c r="S17" s="24">
        <v>18084000</v>
      </c>
      <c r="T17" s="24">
        <v>81997</v>
      </c>
      <c r="U17" s="24">
        <v>6662376</v>
      </c>
      <c r="V17" s="24">
        <v>24828373</v>
      </c>
      <c r="W17" s="24">
        <v>113181088</v>
      </c>
      <c r="X17" s="24">
        <v>127362446</v>
      </c>
      <c r="Y17" s="24">
        <v>-14181358</v>
      </c>
      <c r="Z17" s="6">
        <v>-11.13</v>
      </c>
      <c r="AA17" s="22">
        <v>127362446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>
        <v>41304</v>
      </c>
      <c r="D24" s="19"/>
      <c r="E24" s="20">
        <v>50000</v>
      </c>
      <c r="F24" s="21">
        <v>50000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50000</v>
      </c>
      <c r="Y24" s="21">
        <v>-50000</v>
      </c>
      <c r="Z24" s="4">
        <v>-100</v>
      </c>
      <c r="AA24" s="19">
        <v>50000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412403899</v>
      </c>
      <c r="D25" s="40">
        <f>+D5+D9+D15+D19+D24</f>
        <v>0</v>
      </c>
      <c r="E25" s="41">
        <f t="shared" si="4"/>
        <v>447232545</v>
      </c>
      <c r="F25" s="42">
        <f t="shared" si="4"/>
        <v>443559236</v>
      </c>
      <c r="G25" s="42">
        <f t="shared" si="4"/>
        <v>106041708</v>
      </c>
      <c r="H25" s="42">
        <f t="shared" si="4"/>
        <v>5964149</v>
      </c>
      <c r="I25" s="42">
        <f t="shared" si="4"/>
        <v>15361718</v>
      </c>
      <c r="J25" s="42">
        <f t="shared" si="4"/>
        <v>127367575</v>
      </c>
      <c r="K25" s="42">
        <f t="shared" si="4"/>
        <v>14259146</v>
      </c>
      <c r="L25" s="42">
        <f t="shared" si="4"/>
        <v>11060202</v>
      </c>
      <c r="M25" s="42">
        <f t="shared" si="4"/>
        <v>79183757</v>
      </c>
      <c r="N25" s="42">
        <f t="shared" si="4"/>
        <v>104503105</v>
      </c>
      <c r="O25" s="42">
        <f t="shared" si="4"/>
        <v>10871484</v>
      </c>
      <c r="P25" s="42">
        <f t="shared" si="4"/>
        <v>29326619</v>
      </c>
      <c r="Q25" s="42">
        <f t="shared" si="4"/>
        <v>83763849</v>
      </c>
      <c r="R25" s="42">
        <f t="shared" si="4"/>
        <v>123961952</v>
      </c>
      <c r="S25" s="42">
        <f t="shared" si="4"/>
        <v>25557900</v>
      </c>
      <c r="T25" s="42">
        <f t="shared" si="4"/>
        <v>8492043</v>
      </c>
      <c r="U25" s="42">
        <f t="shared" si="4"/>
        <v>16602041</v>
      </c>
      <c r="V25" s="42">
        <f t="shared" si="4"/>
        <v>50651984</v>
      </c>
      <c r="W25" s="42">
        <f t="shared" si="4"/>
        <v>406484616</v>
      </c>
      <c r="X25" s="42">
        <f t="shared" si="4"/>
        <v>443559236</v>
      </c>
      <c r="Y25" s="42">
        <f t="shared" si="4"/>
        <v>-37074620</v>
      </c>
      <c r="Z25" s="43">
        <f>+IF(X25&lt;&gt;0,+(Y25/X25)*100,0)</f>
        <v>-8.35843715809809</v>
      </c>
      <c r="AA25" s="40">
        <f>+AA5+AA9+AA15+AA19+AA24</f>
        <v>443559236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101050062</v>
      </c>
      <c r="D28" s="19">
        <f>SUM(D29:D31)</f>
        <v>0</v>
      </c>
      <c r="E28" s="20">
        <f t="shared" si="5"/>
        <v>148057013</v>
      </c>
      <c r="F28" s="21">
        <f t="shared" si="5"/>
        <v>141219694</v>
      </c>
      <c r="G28" s="21">
        <f t="shared" si="5"/>
        <v>9882673</v>
      </c>
      <c r="H28" s="21">
        <f t="shared" si="5"/>
        <v>7027383</v>
      </c>
      <c r="I28" s="21">
        <f t="shared" si="5"/>
        <v>8423518</v>
      </c>
      <c r="J28" s="21">
        <f t="shared" si="5"/>
        <v>25333574</v>
      </c>
      <c r="K28" s="21">
        <f t="shared" si="5"/>
        <v>9416620</v>
      </c>
      <c r="L28" s="21">
        <f t="shared" si="5"/>
        <v>12154501</v>
      </c>
      <c r="M28" s="21">
        <f t="shared" si="5"/>
        <v>10028109</v>
      </c>
      <c r="N28" s="21">
        <f t="shared" si="5"/>
        <v>31599230</v>
      </c>
      <c r="O28" s="21">
        <f t="shared" si="5"/>
        <v>7142741</v>
      </c>
      <c r="P28" s="21">
        <f t="shared" si="5"/>
        <v>7209226</v>
      </c>
      <c r="Q28" s="21">
        <f t="shared" si="5"/>
        <v>7734747</v>
      </c>
      <c r="R28" s="21">
        <f t="shared" si="5"/>
        <v>22086714</v>
      </c>
      <c r="S28" s="21">
        <f t="shared" si="5"/>
        <v>7867015</v>
      </c>
      <c r="T28" s="21">
        <f t="shared" si="5"/>
        <v>7627873</v>
      </c>
      <c r="U28" s="21">
        <f t="shared" si="5"/>
        <v>10075327</v>
      </c>
      <c r="V28" s="21">
        <f t="shared" si="5"/>
        <v>25570215</v>
      </c>
      <c r="W28" s="21">
        <f t="shared" si="5"/>
        <v>104589733</v>
      </c>
      <c r="X28" s="21">
        <f t="shared" si="5"/>
        <v>141219694</v>
      </c>
      <c r="Y28" s="21">
        <f t="shared" si="5"/>
        <v>-36629961</v>
      </c>
      <c r="Z28" s="4">
        <f>+IF(X28&lt;&gt;0,+(Y28/X28)*100,0)</f>
        <v>-25.938280959594774</v>
      </c>
      <c r="AA28" s="19">
        <f>SUM(AA29:AA31)</f>
        <v>141219694</v>
      </c>
    </row>
    <row r="29" spans="1:27" ht="12.75">
      <c r="A29" s="5" t="s">
        <v>32</v>
      </c>
      <c r="B29" s="3"/>
      <c r="C29" s="22">
        <v>23924273</v>
      </c>
      <c r="D29" s="22"/>
      <c r="E29" s="23">
        <v>48925118</v>
      </c>
      <c r="F29" s="24">
        <v>43170053</v>
      </c>
      <c r="G29" s="24">
        <v>5213039</v>
      </c>
      <c r="H29" s="24">
        <v>1790906</v>
      </c>
      <c r="I29" s="24">
        <v>1952161</v>
      </c>
      <c r="J29" s="24">
        <v>8956106</v>
      </c>
      <c r="K29" s="24">
        <v>2345893</v>
      </c>
      <c r="L29" s="24">
        <v>3251922</v>
      </c>
      <c r="M29" s="24">
        <v>2647400</v>
      </c>
      <c r="N29" s="24">
        <v>8245215</v>
      </c>
      <c r="O29" s="24">
        <v>1696431</v>
      </c>
      <c r="P29" s="24">
        <v>1668904</v>
      </c>
      <c r="Q29" s="24">
        <v>1775927</v>
      </c>
      <c r="R29" s="24">
        <v>5141262</v>
      </c>
      <c r="S29" s="24">
        <v>1776921</v>
      </c>
      <c r="T29" s="24">
        <v>1526041</v>
      </c>
      <c r="U29" s="24">
        <v>3176196</v>
      </c>
      <c r="V29" s="24">
        <v>6479158</v>
      </c>
      <c r="W29" s="24">
        <v>28821741</v>
      </c>
      <c r="X29" s="24">
        <v>43170053</v>
      </c>
      <c r="Y29" s="24">
        <v>-14348312</v>
      </c>
      <c r="Z29" s="6">
        <v>-33.24</v>
      </c>
      <c r="AA29" s="22">
        <v>43170053</v>
      </c>
    </row>
    <row r="30" spans="1:27" ht="12.75">
      <c r="A30" s="5" t="s">
        <v>33</v>
      </c>
      <c r="B30" s="3"/>
      <c r="C30" s="25">
        <v>74951373</v>
      </c>
      <c r="D30" s="25"/>
      <c r="E30" s="26">
        <v>96727454</v>
      </c>
      <c r="F30" s="27">
        <v>95354721</v>
      </c>
      <c r="G30" s="27">
        <v>4491370</v>
      </c>
      <c r="H30" s="27">
        <v>5073581</v>
      </c>
      <c r="I30" s="27">
        <v>6277750</v>
      </c>
      <c r="J30" s="27">
        <v>15842701</v>
      </c>
      <c r="K30" s="27">
        <v>6873150</v>
      </c>
      <c r="L30" s="27">
        <v>8668139</v>
      </c>
      <c r="M30" s="27">
        <v>7196621</v>
      </c>
      <c r="N30" s="27">
        <v>22737910</v>
      </c>
      <c r="O30" s="27">
        <v>5287451</v>
      </c>
      <c r="P30" s="27">
        <v>5393201</v>
      </c>
      <c r="Q30" s="27">
        <v>5813722</v>
      </c>
      <c r="R30" s="27">
        <v>16494374</v>
      </c>
      <c r="S30" s="27">
        <v>5954439</v>
      </c>
      <c r="T30" s="27">
        <v>5965581</v>
      </c>
      <c r="U30" s="27">
        <v>6695549</v>
      </c>
      <c r="V30" s="27">
        <v>18615569</v>
      </c>
      <c r="W30" s="27">
        <v>73690554</v>
      </c>
      <c r="X30" s="27">
        <v>95354721</v>
      </c>
      <c r="Y30" s="27">
        <v>-21664167</v>
      </c>
      <c r="Z30" s="7">
        <v>-22.72</v>
      </c>
      <c r="AA30" s="25">
        <v>95354721</v>
      </c>
    </row>
    <row r="31" spans="1:27" ht="12.75">
      <c r="A31" s="5" t="s">
        <v>34</v>
      </c>
      <c r="B31" s="3"/>
      <c r="C31" s="22">
        <v>2174416</v>
      </c>
      <c r="D31" s="22"/>
      <c r="E31" s="23">
        <v>2404441</v>
      </c>
      <c r="F31" s="24">
        <v>2694920</v>
      </c>
      <c r="G31" s="24">
        <v>178264</v>
      </c>
      <c r="H31" s="24">
        <v>162896</v>
      </c>
      <c r="I31" s="24">
        <v>193607</v>
      </c>
      <c r="J31" s="24">
        <v>534767</v>
      </c>
      <c r="K31" s="24">
        <v>197577</v>
      </c>
      <c r="L31" s="24">
        <v>234440</v>
      </c>
      <c r="M31" s="24">
        <v>184088</v>
      </c>
      <c r="N31" s="24">
        <v>616105</v>
      </c>
      <c r="O31" s="24">
        <v>158859</v>
      </c>
      <c r="P31" s="24">
        <v>147121</v>
      </c>
      <c r="Q31" s="24">
        <v>145098</v>
      </c>
      <c r="R31" s="24">
        <v>451078</v>
      </c>
      <c r="S31" s="24">
        <v>135655</v>
      </c>
      <c r="T31" s="24">
        <v>136251</v>
      </c>
      <c r="U31" s="24">
        <v>203582</v>
      </c>
      <c r="V31" s="24">
        <v>475488</v>
      </c>
      <c r="W31" s="24">
        <v>2077438</v>
      </c>
      <c r="X31" s="24">
        <v>2694920</v>
      </c>
      <c r="Y31" s="24">
        <v>-617482</v>
      </c>
      <c r="Z31" s="6">
        <v>-22.91</v>
      </c>
      <c r="AA31" s="22">
        <v>2694920</v>
      </c>
    </row>
    <row r="32" spans="1:27" ht="12.75">
      <c r="A32" s="2" t="s">
        <v>35</v>
      </c>
      <c r="B32" s="3"/>
      <c r="C32" s="19">
        <f aca="true" t="shared" si="6" ref="C32:Y32">SUM(C33:C37)</f>
        <v>111360858</v>
      </c>
      <c r="D32" s="19">
        <f>SUM(D33:D37)</f>
        <v>0</v>
      </c>
      <c r="E32" s="20">
        <f t="shared" si="6"/>
        <v>116693545</v>
      </c>
      <c r="F32" s="21">
        <f t="shared" si="6"/>
        <v>132099125</v>
      </c>
      <c r="G32" s="21">
        <f t="shared" si="6"/>
        <v>5603234</v>
      </c>
      <c r="H32" s="21">
        <f t="shared" si="6"/>
        <v>6723335</v>
      </c>
      <c r="I32" s="21">
        <f t="shared" si="6"/>
        <v>7233418</v>
      </c>
      <c r="J32" s="21">
        <f t="shared" si="6"/>
        <v>19559987</v>
      </c>
      <c r="K32" s="21">
        <f t="shared" si="6"/>
        <v>9183892</v>
      </c>
      <c r="L32" s="21">
        <f t="shared" si="6"/>
        <v>9864567</v>
      </c>
      <c r="M32" s="21">
        <f t="shared" si="6"/>
        <v>10956199</v>
      </c>
      <c r="N32" s="21">
        <f t="shared" si="6"/>
        <v>30004658</v>
      </c>
      <c r="O32" s="21">
        <f t="shared" si="6"/>
        <v>10654897</v>
      </c>
      <c r="P32" s="21">
        <f t="shared" si="6"/>
        <v>11623529</v>
      </c>
      <c r="Q32" s="21">
        <f t="shared" si="6"/>
        <v>14698653</v>
      </c>
      <c r="R32" s="21">
        <f t="shared" si="6"/>
        <v>36977079</v>
      </c>
      <c r="S32" s="21">
        <f t="shared" si="6"/>
        <v>10397801</v>
      </c>
      <c r="T32" s="21">
        <f t="shared" si="6"/>
        <v>7751760</v>
      </c>
      <c r="U32" s="21">
        <f t="shared" si="6"/>
        <v>18940953</v>
      </c>
      <c r="V32" s="21">
        <f t="shared" si="6"/>
        <v>37090514</v>
      </c>
      <c r="W32" s="21">
        <f t="shared" si="6"/>
        <v>123632238</v>
      </c>
      <c r="X32" s="21">
        <f t="shared" si="6"/>
        <v>132099125</v>
      </c>
      <c r="Y32" s="21">
        <f t="shared" si="6"/>
        <v>-8466887</v>
      </c>
      <c r="Z32" s="4">
        <f>+IF(X32&lt;&gt;0,+(Y32/X32)*100,0)</f>
        <v>-6.409495142378876</v>
      </c>
      <c r="AA32" s="19">
        <f>SUM(AA33:AA37)</f>
        <v>132099125</v>
      </c>
    </row>
    <row r="33" spans="1:27" ht="12.75">
      <c r="A33" s="5" t="s">
        <v>36</v>
      </c>
      <c r="B33" s="3"/>
      <c r="C33" s="22">
        <v>16414317</v>
      </c>
      <c r="D33" s="22"/>
      <c r="E33" s="23">
        <v>17828847</v>
      </c>
      <c r="F33" s="24">
        <v>27963631</v>
      </c>
      <c r="G33" s="24">
        <v>638385</v>
      </c>
      <c r="H33" s="24">
        <v>1316115</v>
      </c>
      <c r="I33" s="24">
        <v>1512460</v>
      </c>
      <c r="J33" s="24">
        <v>3466960</v>
      </c>
      <c r="K33" s="24">
        <v>3076421</v>
      </c>
      <c r="L33" s="24">
        <v>1095650</v>
      </c>
      <c r="M33" s="24">
        <v>960597</v>
      </c>
      <c r="N33" s="24">
        <v>5132668</v>
      </c>
      <c r="O33" s="24">
        <v>903005</v>
      </c>
      <c r="P33" s="24">
        <v>793082</v>
      </c>
      <c r="Q33" s="24">
        <v>885884</v>
      </c>
      <c r="R33" s="24">
        <v>2581971</v>
      </c>
      <c r="S33" s="24">
        <v>807754</v>
      </c>
      <c r="T33" s="24">
        <v>1090086</v>
      </c>
      <c r="U33" s="24">
        <v>11791666</v>
      </c>
      <c r="V33" s="24">
        <v>13689506</v>
      </c>
      <c r="W33" s="24">
        <v>24871105</v>
      </c>
      <c r="X33" s="24">
        <v>27963631</v>
      </c>
      <c r="Y33" s="24">
        <v>-3092526</v>
      </c>
      <c r="Z33" s="6">
        <v>-11.06</v>
      </c>
      <c r="AA33" s="22">
        <v>27963631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60082674</v>
      </c>
      <c r="D35" s="22"/>
      <c r="E35" s="23">
        <v>59062256</v>
      </c>
      <c r="F35" s="24">
        <v>64118569</v>
      </c>
      <c r="G35" s="24">
        <v>2351659</v>
      </c>
      <c r="H35" s="24">
        <v>2675531</v>
      </c>
      <c r="I35" s="24">
        <v>2922232</v>
      </c>
      <c r="J35" s="24">
        <v>7949422</v>
      </c>
      <c r="K35" s="24">
        <v>2901775</v>
      </c>
      <c r="L35" s="24">
        <v>4645198</v>
      </c>
      <c r="M35" s="24">
        <v>6738828</v>
      </c>
      <c r="N35" s="24">
        <v>14285801</v>
      </c>
      <c r="O35" s="24">
        <v>6737140</v>
      </c>
      <c r="P35" s="24">
        <v>7550521</v>
      </c>
      <c r="Q35" s="24">
        <v>10921274</v>
      </c>
      <c r="R35" s="24">
        <v>25208935</v>
      </c>
      <c r="S35" s="24">
        <v>6378558</v>
      </c>
      <c r="T35" s="24">
        <v>4015444</v>
      </c>
      <c r="U35" s="24">
        <v>3597135</v>
      </c>
      <c r="V35" s="24">
        <v>13991137</v>
      </c>
      <c r="W35" s="24">
        <v>61435295</v>
      </c>
      <c r="X35" s="24">
        <v>64118569</v>
      </c>
      <c r="Y35" s="24">
        <v>-2683274</v>
      </c>
      <c r="Z35" s="6">
        <v>-4.18</v>
      </c>
      <c r="AA35" s="22">
        <v>64118569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34863867</v>
      </c>
      <c r="D37" s="25"/>
      <c r="E37" s="26">
        <v>39802442</v>
      </c>
      <c r="F37" s="27">
        <v>40016925</v>
      </c>
      <c r="G37" s="27">
        <v>2613190</v>
      </c>
      <c r="H37" s="27">
        <v>2731689</v>
      </c>
      <c r="I37" s="27">
        <v>2798726</v>
      </c>
      <c r="J37" s="27">
        <v>8143605</v>
      </c>
      <c r="K37" s="27">
        <v>3205696</v>
      </c>
      <c r="L37" s="27">
        <v>4123719</v>
      </c>
      <c r="M37" s="27">
        <v>3256774</v>
      </c>
      <c r="N37" s="27">
        <v>10586189</v>
      </c>
      <c r="O37" s="27">
        <v>3014752</v>
      </c>
      <c r="P37" s="27">
        <v>3279926</v>
      </c>
      <c r="Q37" s="27">
        <v>2891495</v>
      </c>
      <c r="R37" s="27">
        <v>9186173</v>
      </c>
      <c r="S37" s="27">
        <v>3211489</v>
      </c>
      <c r="T37" s="27">
        <v>2646230</v>
      </c>
      <c r="U37" s="27">
        <v>3552152</v>
      </c>
      <c r="V37" s="27">
        <v>9409871</v>
      </c>
      <c r="W37" s="27">
        <v>37325838</v>
      </c>
      <c r="X37" s="27">
        <v>40016925</v>
      </c>
      <c r="Y37" s="27">
        <v>-2691087</v>
      </c>
      <c r="Z37" s="7">
        <v>-6.72</v>
      </c>
      <c r="AA37" s="25">
        <v>40016925</v>
      </c>
    </row>
    <row r="38" spans="1:27" ht="12.75">
      <c r="A38" s="2" t="s">
        <v>41</v>
      </c>
      <c r="B38" s="8"/>
      <c r="C38" s="19">
        <f aca="true" t="shared" si="7" ref="C38:Y38">SUM(C39:C41)</f>
        <v>142330777</v>
      </c>
      <c r="D38" s="19">
        <f>SUM(D39:D41)</f>
        <v>0</v>
      </c>
      <c r="E38" s="20">
        <f t="shared" si="7"/>
        <v>171582122</v>
      </c>
      <c r="F38" s="21">
        <f t="shared" si="7"/>
        <v>156671179</v>
      </c>
      <c r="G38" s="21">
        <f t="shared" si="7"/>
        <v>6613781</v>
      </c>
      <c r="H38" s="21">
        <f t="shared" si="7"/>
        <v>8912904</v>
      </c>
      <c r="I38" s="21">
        <f t="shared" si="7"/>
        <v>8067541</v>
      </c>
      <c r="J38" s="21">
        <f t="shared" si="7"/>
        <v>23594226</v>
      </c>
      <c r="K38" s="21">
        <f t="shared" si="7"/>
        <v>9649338</v>
      </c>
      <c r="L38" s="21">
        <f t="shared" si="7"/>
        <v>11395893</v>
      </c>
      <c r="M38" s="21">
        <f t="shared" si="7"/>
        <v>15415929</v>
      </c>
      <c r="N38" s="21">
        <f t="shared" si="7"/>
        <v>36461160</v>
      </c>
      <c r="O38" s="21">
        <f t="shared" si="7"/>
        <v>12080077</v>
      </c>
      <c r="P38" s="21">
        <f t="shared" si="7"/>
        <v>13464441</v>
      </c>
      <c r="Q38" s="21">
        <f t="shared" si="7"/>
        <v>19224211</v>
      </c>
      <c r="R38" s="21">
        <f t="shared" si="7"/>
        <v>44768729</v>
      </c>
      <c r="S38" s="21">
        <f t="shared" si="7"/>
        <v>7153145</v>
      </c>
      <c r="T38" s="21">
        <f t="shared" si="7"/>
        <v>7236324</v>
      </c>
      <c r="U38" s="21">
        <f t="shared" si="7"/>
        <v>10778160</v>
      </c>
      <c r="V38" s="21">
        <f t="shared" si="7"/>
        <v>25167629</v>
      </c>
      <c r="W38" s="21">
        <f t="shared" si="7"/>
        <v>129991744</v>
      </c>
      <c r="X38" s="21">
        <f t="shared" si="7"/>
        <v>156671179</v>
      </c>
      <c r="Y38" s="21">
        <f t="shared" si="7"/>
        <v>-26679435</v>
      </c>
      <c r="Z38" s="4">
        <f>+IF(X38&lt;&gt;0,+(Y38/X38)*100,0)</f>
        <v>-17.02893612615247</v>
      </c>
      <c r="AA38" s="19">
        <f>SUM(AA39:AA41)</f>
        <v>156671179</v>
      </c>
    </row>
    <row r="39" spans="1:27" ht="12.75">
      <c r="A39" s="5" t="s">
        <v>42</v>
      </c>
      <c r="B39" s="3"/>
      <c r="C39" s="22">
        <v>26491338</v>
      </c>
      <c r="D39" s="22"/>
      <c r="E39" s="23">
        <v>32685980</v>
      </c>
      <c r="F39" s="24">
        <v>23742043</v>
      </c>
      <c r="G39" s="24">
        <v>949908</v>
      </c>
      <c r="H39" s="24">
        <v>1924172</v>
      </c>
      <c r="I39" s="24">
        <v>1595025</v>
      </c>
      <c r="J39" s="24">
        <v>4469105</v>
      </c>
      <c r="K39" s="24">
        <v>1820336</v>
      </c>
      <c r="L39" s="24">
        <v>1988998</v>
      </c>
      <c r="M39" s="24">
        <v>1748406</v>
      </c>
      <c r="N39" s="24">
        <v>5557740</v>
      </c>
      <c r="O39" s="24">
        <v>1055643</v>
      </c>
      <c r="P39" s="24">
        <v>1664278</v>
      </c>
      <c r="Q39" s="24">
        <v>1300906</v>
      </c>
      <c r="R39" s="24">
        <v>4020827</v>
      </c>
      <c r="S39" s="24">
        <v>877896</v>
      </c>
      <c r="T39" s="24">
        <v>1475467</v>
      </c>
      <c r="U39" s="24">
        <v>1611890</v>
      </c>
      <c r="V39" s="24">
        <v>3965253</v>
      </c>
      <c r="W39" s="24">
        <v>18012925</v>
      </c>
      <c r="X39" s="24">
        <v>23742043</v>
      </c>
      <c r="Y39" s="24">
        <v>-5729118</v>
      </c>
      <c r="Z39" s="6">
        <v>-24.13</v>
      </c>
      <c r="AA39" s="22">
        <v>23742043</v>
      </c>
    </row>
    <row r="40" spans="1:27" ht="12.75">
      <c r="A40" s="5" t="s">
        <v>43</v>
      </c>
      <c r="B40" s="3"/>
      <c r="C40" s="22">
        <v>115839439</v>
      </c>
      <c r="D40" s="22"/>
      <c r="E40" s="23">
        <v>138896142</v>
      </c>
      <c r="F40" s="24">
        <v>132929136</v>
      </c>
      <c r="G40" s="24">
        <v>5663873</v>
      </c>
      <c r="H40" s="24">
        <v>6988732</v>
      </c>
      <c r="I40" s="24">
        <v>6472516</v>
      </c>
      <c r="J40" s="24">
        <v>19125121</v>
      </c>
      <c r="K40" s="24">
        <v>7829002</v>
      </c>
      <c r="L40" s="24">
        <v>9406895</v>
      </c>
      <c r="M40" s="24">
        <v>13667523</v>
      </c>
      <c r="N40" s="24">
        <v>30903420</v>
      </c>
      <c r="O40" s="24">
        <v>11024434</v>
      </c>
      <c r="P40" s="24">
        <v>11800163</v>
      </c>
      <c r="Q40" s="24">
        <v>17923305</v>
      </c>
      <c r="R40" s="24">
        <v>40747902</v>
      </c>
      <c r="S40" s="24">
        <v>6275249</v>
      </c>
      <c r="T40" s="24">
        <v>5760857</v>
      </c>
      <c r="U40" s="24">
        <v>9166270</v>
      </c>
      <c r="V40" s="24">
        <v>21202376</v>
      </c>
      <c r="W40" s="24">
        <v>111978819</v>
      </c>
      <c r="X40" s="24">
        <v>132929136</v>
      </c>
      <c r="Y40" s="24">
        <v>-20950317</v>
      </c>
      <c r="Z40" s="6">
        <v>-15.76</v>
      </c>
      <c r="AA40" s="22">
        <v>132929136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6786398</v>
      </c>
      <c r="D47" s="19"/>
      <c r="E47" s="20">
        <v>7472380</v>
      </c>
      <c r="F47" s="21">
        <v>6321572</v>
      </c>
      <c r="G47" s="21">
        <v>526313</v>
      </c>
      <c r="H47" s="21">
        <v>337839</v>
      </c>
      <c r="I47" s="21">
        <v>703174</v>
      </c>
      <c r="J47" s="21">
        <v>1567326</v>
      </c>
      <c r="K47" s="21">
        <v>547829</v>
      </c>
      <c r="L47" s="21">
        <v>792898</v>
      </c>
      <c r="M47" s="21">
        <v>291201</v>
      </c>
      <c r="N47" s="21">
        <v>1631928</v>
      </c>
      <c r="O47" s="21">
        <v>434524</v>
      </c>
      <c r="P47" s="21">
        <v>1024441</v>
      </c>
      <c r="Q47" s="21">
        <v>360375</v>
      </c>
      <c r="R47" s="21">
        <v>1819340</v>
      </c>
      <c r="S47" s="21">
        <v>245533</v>
      </c>
      <c r="T47" s="21">
        <v>250396</v>
      </c>
      <c r="U47" s="21">
        <v>123319</v>
      </c>
      <c r="V47" s="21">
        <v>619248</v>
      </c>
      <c r="W47" s="21">
        <v>5637842</v>
      </c>
      <c r="X47" s="21">
        <v>6321572</v>
      </c>
      <c r="Y47" s="21">
        <v>-683730</v>
      </c>
      <c r="Z47" s="4">
        <v>-10.82</v>
      </c>
      <c r="AA47" s="19">
        <v>6321572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361528095</v>
      </c>
      <c r="D48" s="40">
        <f>+D28+D32+D38+D42+D47</f>
        <v>0</v>
      </c>
      <c r="E48" s="41">
        <f t="shared" si="9"/>
        <v>443805060</v>
      </c>
      <c r="F48" s="42">
        <f t="shared" si="9"/>
        <v>436311570</v>
      </c>
      <c r="G48" s="42">
        <f t="shared" si="9"/>
        <v>22626001</v>
      </c>
      <c r="H48" s="42">
        <f t="shared" si="9"/>
        <v>23001461</v>
      </c>
      <c r="I48" s="42">
        <f t="shared" si="9"/>
        <v>24427651</v>
      </c>
      <c r="J48" s="42">
        <f t="shared" si="9"/>
        <v>70055113</v>
      </c>
      <c r="K48" s="42">
        <f t="shared" si="9"/>
        <v>28797679</v>
      </c>
      <c r="L48" s="42">
        <f t="shared" si="9"/>
        <v>34207859</v>
      </c>
      <c r="M48" s="42">
        <f t="shared" si="9"/>
        <v>36691438</v>
      </c>
      <c r="N48" s="42">
        <f t="shared" si="9"/>
        <v>99696976</v>
      </c>
      <c r="O48" s="42">
        <f t="shared" si="9"/>
        <v>30312239</v>
      </c>
      <c r="P48" s="42">
        <f t="shared" si="9"/>
        <v>33321637</v>
      </c>
      <c r="Q48" s="42">
        <f t="shared" si="9"/>
        <v>42017986</v>
      </c>
      <c r="R48" s="42">
        <f t="shared" si="9"/>
        <v>105651862</v>
      </c>
      <c r="S48" s="42">
        <f t="shared" si="9"/>
        <v>25663494</v>
      </c>
      <c r="T48" s="42">
        <f t="shared" si="9"/>
        <v>22866353</v>
      </c>
      <c r="U48" s="42">
        <f t="shared" si="9"/>
        <v>39917759</v>
      </c>
      <c r="V48" s="42">
        <f t="shared" si="9"/>
        <v>88447606</v>
      </c>
      <c r="W48" s="42">
        <f t="shared" si="9"/>
        <v>363851557</v>
      </c>
      <c r="X48" s="42">
        <f t="shared" si="9"/>
        <v>436311570</v>
      </c>
      <c r="Y48" s="42">
        <f t="shared" si="9"/>
        <v>-72460013</v>
      </c>
      <c r="Z48" s="43">
        <f>+IF(X48&lt;&gt;0,+(Y48/X48)*100,0)</f>
        <v>-16.607401220187676</v>
      </c>
      <c r="AA48" s="40">
        <f>+AA28+AA32+AA38+AA42+AA47</f>
        <v>436311570</v>
      </c>
    </row>
    <row r="49" spans="1:27" ht="12.75">
      <c r="A49" s="14" t="s">
        <v>87</v>
      </c>
      <c r="B49" s="15"/>
      <c r="C49" s="44">
        <f aca="true" t="shared" si="10" ref="C49:Y49">+C25-C48</f>
        <v>50875804</v>
      </c>
      <c r="D49" s="44">
        <f>+D25-D48</f>
        <v>0</v>
      </c>
      <c r="E49" s="45">
        <f t="shared" si="10"/>
        <v>3427485</v>
      </c>
      <c r="F49" s="46">
        <f t="shared" si="10"/>
        <v>7247666</v>
      </c>
      <c r="G49" s="46">
        <f t="shared" si="10"/>
        <v>83415707</v>
      </c>
      <c r="H49" s="46">
        <f t="shared" si="10"/>
        <v>-17037312</v>
      </c>
      <c r="I49" s="46">
        <f t="shared" si="10"/>
        <v>-9065933</v>
      </c>
      <c r="J49" s="46">
        <f t="shared" si="10"/>
        <v>57312462</v>
      </c>
      <c r="K49" s="46">
        <f t="shared" si="10"/>
        <v>-14538533</v>
      </c>
      <c r="L49" s="46">
        <f t="shared" si="10"/>
        <v>-23147657</v>
      </c>
      <c r="M49" s="46">
        <f t="shared" si="10"/>
        <v>42492319</v>
      </c>
      <c r="N49" s="46">
        <f t="shared" si="10"/>
        <v>4806129</v>
      </c>
      <c r="O49" s="46">
        <f t="shared" si="10"/>
        <v>-19440755</v>
      </c>
      <c r="P49" s="46">
        <f t="shared" si="10"/>
        <v>-3995018</v>
      </c>
      <c r="Q49" s="46">
        <f t="shared" si="10"/>
        <v>41745863</v>
      </c>
      <c r="R49" s="46">
        <f t="shared" si="10"/>
        <v>18310090</v>
      </c>
      <c r="S49" s="46">
        <f t="shared" si="10"/>
        <v>-105594</v>
      </c>
      <c r="T49" s="46">
        <f t="shared" si="10"/>
        <v>-14374310</v>
      </c>
      <c r="U49" s="46">
        <f t="shared" si="10"/>
        <v>-23315718</v>
      </c>
      <c r="V49" s="46">
        <f t="shared" si="10"/>
        <v>-37795622</v>
      </c>
      <c r="W49" s="46">
        <f t="shared" si="10"/>
        <v>42633059</v>
      </c>
      <c r="X49" s="46">
        <f>IF(F25=F48,0,X25-X48)</f>
        <v>7247666</v>
      </c>
      <c r="Y49" s="46">
        <f t="shared" si="10"/>
        <v>35385393</v>
      </c>
      <c r="Z49" s="47">
        <f>+IF(X49&lt;&gt;0,+(Y49/X49)*100,0)</f>
        <v>488.2315630990722</v>
      </c>
      <c r="AA49" s="44">
        <f>+AA25-AA48</f>
        <v>7247666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225786911</v>
      </c>
      <c r="D5" s="19">
        <f>SUM(D6:D8)</f>
        <v>0</v>
      </c>
      <c r="E5" s="20">
        <f t="shared" si="0"/>
        <v>232612250</v>
      </c>
      <c r="F5" s="21">
        <f t="shared" si="0"/>
        <v>246126660</v>
      </c>
      <c r="G5" s="21">
        <f t="shared" si="0"/>
        <v>43147592</v>
      </c>
      <c r="H5" s="21">
        <f t="shared" si="0"/>
        <v>8006369</v>
      </c>
      <c r="I5" s="21">
        <f t="shared" si="0"/>
        <v>9082470</v>
      </c>
      <c r="J5" s="21">
        <f t="shared" si="0"/>
        <v>60236431</v>
      </c>
      <c r="K5" s="21">
        <f t="shared" si="0"/>
        <v>8774197</v>
      </c>
      <c r="L5" s="21">
        <f t="shared" si="0"/>
        <v>9362000</v>
      </c>
      <c r="M5" s="21">
        <f t="shared" si="0"/>
        <v>17574840</v>
      </c>
      <c r="N5" s="21">
        <f t="shared" si="0"/>
        <v>35711037</v>
      </c>
      <c r="O5" s="21">
        <f t="shared" si="0"/>
        <v>12378431</v>
      </c>
      <c r="P5" s="21">
        <f t="shared" si="0"/>
        <v>9523224</v>
      </c>
      <c r="Q5" s="21">
        <f t="shared" si="0"/>
        <v>6670955</v>
      </c>
      <c r="R5" s="21">
        <f t="shared" si="0"/>
        <v>28572610</v>
      </c>
      <c r="S5" s="21">
        <f t="shared" si="0"/>
        <v>8548826</v>
      </c>
      <c r="T5" s="21">
        <f t="shared" si="0"/>
        <v>6570911</v>
      </c>
      <c r="U5" s="21">
        <f t="shared" si="0"/>
        <v>22440216</v>
      </c>
      <c r="V5" s="21">
        <f t="shared" si="0"/>
        <v>37559953</v>
      </c>
      <c r="W5" s="21">
        <f t="shared" si="0"/>
        <v>162080031</v>
      </c>
      <c r="X5" s="21">
        <f t="shared" si="0"/>
        <v>246126660</v>
      </c>
      <c r="Y5" s="21">
        <f t="shared" si="0"/>
        <v>-84046629</v>
      </c>
      <c r="Z5" s="4">
        <f>+IF(X5&lt;&gt;0,+(Y5/X5)*100,0)</f>
        <v>-34.1477144328859</v>
      </c>
      <c r="AA5" s="19">
        <f>SUM(AA6:AA8)</f>
        <v>246126660</v>
      </c>
    </row>
    <row r="6" spans="1:27" ht="12.75">
      <c r="A6" s="5" t="s">
        <v>32</v>
      </c>
      <c r="B6" s="3"/>
      <c r="C6" s="22">
        <v>640641</v>
      </c>
      <c r="D6" s="22"/>
      <c r="E6" s="23">
        <v>1130000</v>
      </c>
      <c r="F6" s="24">
        <v>1260000</v>
      </c>
      <c r="G6" s="24"/>
      <c r="H6" s="24">
        <v>42607</v>
      </c>
      <c r="I6" s="24">
        <v>107712</v>
      </c>
      <c r="J6" s="24">
        <v>150319</v>
      </c>
      <c r="K6" s="24">
        <v>40648</v>
      </c>
      <c r="L6" s="24">
        <v>49120</v>
      </c>
      <c r="M6" s="24">
        <v>109200</v>
      </c>
      <c r="N6" s="24">
        <v>198968</v>
      </c>
      <c r="O6" s="24">
        <v>86882</v>
      </c>
      <c r="P6" s="24">
        <v>56336</v>
      </c>
      <c r="Q6" s="24">
        <v>116544</v>
      </c>
      <c r="R6" s="24">
        <v>259762</v>
      </c>
      <c r="S6" s="24"/>
      <c r="T6" s="24"/>
      <c r="U6" s="24">
        <v>203279</v>
      </c>
      <c r="V6" s="24">
        <v>203279</v>
      </c>
      <c r="W6" s="24">
        <v>812328</v>
      </c>
      <c r="X6" s="24">
        <v>1260000</v>
      </c>
      <c r="Y6" s="24">
        <v>-447672</v>
      </c>
      <c r="Z6" s="6">
        <v>-35.53</v>
      </c>
      <c r="AA6" s="22">
        <v>1260000</v>
      </c>
    </row>
    <row r="7" spans="1:27" ht="12.75">
      <c r="A7" s="5" t="s">
        <v>33</v>
      </c>
      <c r="B7" s="3"/>
      <c r="C7" s="25">
        <v>225146270</v>
      </c>
      <c r="D7" s="25"/>
      <c r="E7" s="26">
        <v>231482250</v>
      </c>
      <c r="F7" s="27">
        <v>244866660</v>
      </c>
      <c r="G7" s="27">
        <v>43147592</v>
      </c>
      <c r="H7" s="27">
        <v>7963762</v>
      </c>
      <c r="I7" s="27">
        <v>8974758</v>
      </c>
      <c r="J7" s="27">
        <v>60086112</v>
      </c>
      <c r="K7" s="27">
        <v>8733549</v>
      </c>
      <c r="L7" s="27">
        <v>9312880</v>
      </c>
      <c r="M7" s="27">
        <v>17465640</v>
      </c>
      <c r="N7" s="27">
        <v>35512069</v>
      </c>
      <c r="O7" s="27">
        <v>12291549</v>
      </c>
      <c r="P7" s="27">
        <v>9466888</v>
      </c>
      <c r="Q7" s="27">
        <v>6554411</v>
      </c>
      <c r="R7" s="27">
        <v>28312848</v>
      </c>
      <c r="S7" s="27">
        <v>8548826</v>
      </c>
      <c r="T7" s="27">
        <v>6570911</v>
      </c>
      <c r="U7" s="27">
        <v>22236937</v>
      </c>
      <c r="V7" s="27">
        <v>37356674</v>
      </c>
      <c r="W7" s="27">
        <v>161267703</v>
      </c>
      <c r="X7" s="27">
        <v>244866660</v>
      </c>
      <c r="Y7" s="27">
        <v>-83598957</v>
      </c>
      <c r="Z7" s="7">
        <v>-34.14</v>
      </c>
      <c r="AA7" s="25">
        <v>244866660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31863305</v>
      </c>
      <c r="D9" s="19">
        <f>SUM(D10:D14)</f>
        <v>0</v>
      </c>
      <c r="E9" s="20">
        <f t="shared" si="1"/>
        <v>73841061</v>
      </c>
      <c r="F9" s="21">
        <f t="shared" si="1"/>
        <v>92014458</v>
      </c>
      <c r="G9" s="21">
        <f t="shared" si="1"/>
        <v>64661</v>
      </c>
      <c r="H9" s="21">
        <f t="shared" si="1"/>
        <v>660149</v>
      </c>
      <c r="I9" s="21">
        <f t="shared" si="1"/>
        <v>3304589</v>
      </c>
      <c r="J9" s="21">
        <f t="shared" si="1"/>
        <v>4029399</v>
      </c>
      <c r="K9" s="21">
        <f t="shared" si="1"/>
        <v>3953953</v>
      </c>
      <c r="L9" s="21">
        <f t="shared" si="1"/>
        <v>2247836</v>
      </c>
      <c r="M9" s="21">
        <f t="shared" si="1"/>
        <v>1108985</v>
      </c>
      <c r="N9" s="21">
        <f t="shared" si="1"/>
        <v>7310774</v>
      </c>
      <c r="O9" s="21">
        <f t="shared" si="1"/>
        <v>8860131</v>
      </c>
      <c r="P9" s="21">
        <f t="shared" si="1"/>
        <v>2570569</v>
      </c>
      <c r="Q9" s="21">
        <f t="shared" si="1"/>
        <v>1520137</v>
      </c>
      <c r="R9" s="21">
        <f t="shared" si="1"/>
        <v>12950837</v>
      </c>
      <c r="S9" s="21">
        <f t="shared" si="1"/>
        <v>2440</v>
      </c>
      <c r="T9" s="21">
        <f t="shared" si="1"/>
        <v>18991</v>
      </c>
      <c r="U9" s="21">
        <f t="shared" si="1"/>
        <v>5401682</v>
      </c>
      <c r="V9" s="21">
        <f t="shared" si="1"/>
        <v>5423113</v>
      </c>
      <c r="W9" s="21">
        <f t="shared" si="1"/>
        <v>29714123</v>
      </c>
      <c r="X9" s="21">
        <f t="shared" si="1"/>
        <v>92014458</v>
      </c>
      <c r="Y9" s="21">
        <f t="shared" si="1"/>
        <v>-62300335</v>
      </c>
      <c r="Z9" s="4">
        <f>+IF(X9&lt;&gt;0,+(Y9/X9)*100,0)</f>
        <v>-67.70711511445299</v>
      </c>
      <c r="AA9" s="19">
        <f>SUM(AA10:AA14)</f>
        <v>92014458</v>
      </c>
    </row>
    <row r="10" spans="1:27" ht="12.75">
      <c r="A10" s="5" t="s">
        <v>36</v>
      </c>
      <c r="B10" s="3"/>
      <c r="C10" s="22">
        <v>8729039</v>
      </c>
      <c r="D10" s="22"/>
      <c r="E10" s="23">
        <v>10225993</v>
      </c>
      <c r="F10" s="24">
        <v>10296433</v>
      </c>
      <c r="G10" s="24">
        <v>59987</v>
      </c>
      <c r="H10" s="24">
        <v>645011</v>
      </c>
      <c r="I10" s="24">
        <v>748989</v>
      </c>
      <c r="J10" s="24">
        <v>1453987</v>
      </c>
      <c r="K10" s="24">
        <v>757822</v>
      </c>
      <c r="L10" s="24">
        <v>708686</v>
      </c>
      <c r="M10" s="24">
        <v>789428</v>
      </c>
      <c r="N10" s="24">
        <v>2255936</v>
      </c>
      <c r="O10" s="24">
        <v>700644</v>
      </c>
      <c r="P10" s="24">
        <v>717187</v>
      </c>
      <c r="Q10" s="24">
        <v>742406</v>
      </c>
      <c r="R10" s="24">
        <v>2160237</v>
      </c>
      <c r="S10" s="24">
        <v>2440</v>
      </c>
      <c r="T10" s="24">
        <v>18991</v>
      </c>
      <c r="U10" s="24">
        <v>1999840</v>
      </c>
      <c r="V10" s="24">
        <v>2021271</v>
      </c>
      <c r="W10" s="24">
        <v>7891431</v>
      </c>
      <c r="X10" s="24">
        <v>10296433</v>
      </c>
      <c r="Y10" s="24">
        <v>-2405002</v>
      </c>
      <c r="Z10" s="6">
        <v>-23.36</v>
      </c>
      <c r="AA10" s="22">
        <v>10296433</v>
      </c>
    </row>
    <row r="11" spans="1:27" ht="12.75">
      <c r="A11" s="5" t="s">
        <v>37</v>
      </c>
      <c r="B11" s="3"/>
      <c r="C11" s="22">
        <v>428781</v>
      </c>
      <c r="D11" s="22"/>
      <c r="E11" s="23">
        <v>266068</v>
      </c>
      <c r="F11" s="24">
        <v>290646</v>
      </c>
      <c r="G11" s="24">
        <v>4674</v>
      </c>
      <c r="H11" s="24">
        <v>6030</v>
      </c>
      <c r="I11" s="24">
        <v>4743</v>
      </c>
      <c r="J11" s="24">
        <v>15447</v>
      </c>
      <c r="K11" s="24">
        <v>3972</v>
      </c>
      <c r="L11" s="24">
        <v>1837</v>
      </c>
      <c r="M11" s="24">
        <v>125</v>
      </c>
      <c r="N11" s="24">
        <v>5934</v>
      </c>
      <c r="O11" s="24">
        <v>1250</v>
      </c>
      <c r="P11" s="24">
        <v>4258</v>
      </c>
      <c r="Q11" s="24">
        <v>918</v>
      </c>
      <c r="R11" s="24">
        <v>6426</v>
      </c>
      <c r="S11" s="24"/>
      <c r="T11" s="24"/>
      <c r="U11" s="24">
        <v>1319</v>
      </c>
      <c r="V11" s="24">
        <v>1319</v>
      </c>
      <c r="W11" s="24">
        <v>29126</v>
      </c>
      <c r="X11" s="24">
        <v>290646</v>
      </c>
      <c r="Y11" s="24">
        <v>-261520</v>
      </c>
      <c r="Z11" s="6">
        <v>-89.98</v>
      </c>
      <c r="AA11" s="22">
        <v>290646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22705485</v>
      </c>
      <c r="D13" s="22"/>
      <c r="E13" s="23">
        <v>63349000</v>
      </c>
      <c r="F13" s="24">
        <v>81427379</v>
      </c>
      <c r="G13" s="24"/>
      <c r="H13" s="24">
        <v>9108</v>
      </c>
      <c r="I13" s="24">
        <v>2550857</v>
      </c>
      <c r="J13" s="24">
        <v>2559965</v>
      </c>
      <c r="K13" s="24">
        <v>3192159</v>
      </c>
      <c r="L13" s="24">
        <v>1537313</v>
      </c>
      <c r="M13" s="24">
        <v>319432</v>
      </c>
      <c r="N13" s="24">
        <v>5048904</v>
      </c>
      <c r="O13" s="24">
        <v>8158237</v>
      </c>
      <c r="P13" s="24">
        <v>1849124</v>
      </c>
      <c r="Q13" s="24">
        <v>776813</v>
      </c>
      <c r="R13" s="24">
        <v>10784174</v>
      </c>
      <c r="S13" s="24"/>
      <c r="T13" s="24"/>
      <c r="U13" s="24">
        <v>3400523</v>
      </c>
      <c r="V13" s="24">
        <v>3400523</v>
      </c>
      <c r="W13" s="24">
        <v>21793566</v>
      </c>
      <c r="X13" s="24">
        <v>81427379</v>
      </c>
      <c r="Y13" s="24">
        <v>-59633813</v>
      </c>
      <c r="Z13" s="6">
        <v>-73.24</v>
      </c>
      <c r="AA13" s="22">
        <v>81427379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62754759</v>
      </c>
      <c r="D15" s="19">
        <f>SUM(D16:D18)</f>
        <v>0</v>
      </c>
      <c r="E15" s="20">
        <f t="shared" si="2"/>
        <v>48624073</v>
      </c>
      <c r="F15" s="21">
        <f t="shared" si="2"/>
        <v>45082928</v>
      </c>
      <c r="G15" s="21">
        <f t="shared" si="2"/>
        <v>125453</v>
      </c>
      <c r="H15" s="21">
        <f t="shared" si="2"/>
        <v>222558</v>
      </c>
      <c r="I15" s="21">
        <f t="shared" si="2"/>
        <v>574683</v>
      </c>
      <c r="J15" s="21">
        <f t="shared" si="2"/>
        <v>922694</v>
      </c>
      <c r="K15" s="21">
        <f t="shared" si="2"/>
        <v>484200</v>
      </c>
      <c r="L15" s="21">
        <f t="shared" si="2"/>
        <v>2664637</v>
      </c>
      <c r="M15" s="21">
        <f t="shared" si="2"/>
        <v>223048</v>
      </c>
      <c r="N15" s="21">
        <f t="shared" si="2"/>
        <v>3371885</v>
      </c>
      <c r="O15" s="21">
        <f t="shared" si="2"/>
        <v>291367</v>
      </c>
      <c r="P15" s="21">
        <f t="shared" si="2"/>
        <v>366222</v>
      </c>
      <c r="Q15" s="21">
        <f t="shared" si="2"/>
        <v>2386267</v>
      </c>
      <c r="R15" s="21">
        <f t="shared" si="2"/>
        <v>3043856</v>
      </c>
      <c r="S15" s="21">
        <f t="shared" si="2"/>
        <v>7227</v>
      </c>
      <c r="T15" s="21">
        <f t="shared" si="2"/>
        <v>3141</v>
      </c>
      <c r="U15" s="21">
        <f t="shared" si="2"/>
        <v>4641246</v>
      </c>
      <c r="V15" s="21">
        <f t="shared" si="2"/>
        <v>4651614</v>
      </c>
      <c r="W15" s="21">
        <f t="shared" si="2"/>
        <v>11990049</v>
      </c>
      <c r="X15" s="21">
        <f t="shared" si="2"/>
        <v>45082928</v>
      </c>
      <c r="Y15" s="21">
        <f t="shared" si="2"/>
        <v>-33092879</v>
      </c>
      <c r="Z15" s="4">
        <f>+IF(X15&lt;&gt;0,+(Y15/X15)*100,0)</f>
        <v>-73.4044581132796</v>
      </c>
      <c r="AA15" s="19">
        <f>SUM(AA16:AA18)</f>
        <v>45082928</v>
      </c>
    </row>
    <row r="16" spans="1:27" ht="12.75">
      <c r="A16" s="5" t="s">
        <v>42</v>
      </c>
      <c r="B16" s="3"/>
      <c r="C16" s="22">
        <v>2746484</v>
      </c>
      <c r="D16" s="22"/>
      <c r="E16" s="23">
        <v>2728208</v>
      </c>
      <c r="F16" s="24">
        <v>2828000</v>
      </c>
      <c r="G16" s="24">
        <v>48841</v>
      </c>
      <c r="H16" s="24">
        <v>120102</v>
      </c>
      <c r="I16" s="24">
        <v>490707</v>
      </c>
      <c r="J16" s="24">
        <v>659650</v>
      </c>
      <c r="K16" s="24">
        <v>282878</v>
      </c>
      <c r="L16" s="24">
        <v>153531</v>
      </c>
      <c r="M16" s="24">
        <v>115841</v>
      </c>
      <c r="N16" s="24">
        <v>552250</v>
      </c>
      <c r="O16" s="24">
        <v>115606</v>
      </c>
      <c r="P16" s="24">
        <v>167749</v>
      </c>
      <c r="Q16" s="24">
        <v>421589</v>
      </c>
      <c r="R16" s="24">
        <v>704944</v>
      </c>
      <c r="S16" s="24">
        <v>2077</v>
      </c>
      <c r="T16" s="24">
        <v>2987</v>
      </c>
      <c r="U16" s="24">
        <v>444832</v>
      </c>
      <c r="V16" s="24">
        <v>449896</v>
      </c>
      <c r="W16" s="24">
        <v>2366740</v>
      </c>
      <c r="X16" s="24">
        <v>2828000</v>
      </c>
      <c r="Y16" s="24">
        <v>-461260</v>
      </c>
      <c r="Z16" s="6">
        <v>-16.31</v>
      </c>
      <c r="AA16" s="22">
        <v>2828000</v>
      </c>
    </row>
    <row r="17" spans="1:27" ht="12.75">
      <c r="A17" s="5" t="s">
        <v>43</v>
      </c>
      <c r="B17" s="3"/>
      <c r="C17" s="22">
        <v>60008275</v>
      </c>
      <c r="D17" s="22"/>
      <c r="E17" s="23">
        <v>45895865</v>
      </c>
      <c r="F17" s="24">
        <v>42254928</v>
      </c>
      <c r="G17" s="24">
        <v>76612</v>
      </c>
      <c r="H17" s="24">
        <v>102456</v>
      </c>
      <c r="I17" s="24">
        <v>83976</v>
      </c>
      <c r="J17" s="24">
        <v>263044</v>
      </c>
      <c r="K17" s="24">
        <v>201322</v>
      </c>
      <c r="L17" s="24">
        <v>2511106</v>
      </c>
      <c r="M17" s="24">
        <v>107207</v>
      </c>
      <c r="N17" s="24">
        <v>2819635</v>
      </c>
      <c r="O17" s="24">
        <v>175761</v>
      </c>
      <c r="P17" s="24">
        <v>198473</v>
      </c>
      <c r="Q17" s="24">
        <v>1964678</v>
      </c>
      <c r="R17" s="24">
        <v>2338912</v>
      </c>
      <c r="S17" s="24">
        <v>5150</v>
      </c>
      <c r="T17" s="24">
        <v>154</v>
      </c>
      <c r="U17" s="24">
        <v>4196414</v>
      </c>
      <c r="V17" s="24">
        <v>4201718</v>
      </c>
      <c r="W17" s="24">
        <v>9623309</v>
      </c>
      <c r="X17" s="24">
        <v>42254928</v>
      </c>
      <c r="Y17" s="24">
        <v>-32631619</v>
      </c>
      <c r="Z17" s="6">
        <v>-77.23</v>
      </c>
      <c r="AA17" s="22">
        <v>42254928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252717882</v>
      </c>
      <c r="D19" s="19">
        <f>SUM(D20:D23)</f>
        <v>0</v>
      </c>
      <c r="E19" s="20">
        <f t="shared" si="3"/>
        <v>266761831</v>
      </c>
      <c r="F19" s="21">
        <f t="shared" si="3"/>
        <v>280268933</v>
      </c>
      <c r="G19" s="21">
        <f t="shared" si="3"/>
        <v>23286743</v>
      </c>
      <c r="H19" s="21">
        <f t="shared" si="3"/>
        <v>23504536</v>
      </c>
      <c r="I19" s="21">
        <f t="shared" si="3"/>
        <v>19908951</v>
      </c>
      <c r="J19" s="21">
        <f t="shared" si="3"/>
        <v>66700230</v>
      </c>
      <c r="K19" s="21">
        <f t="shared" si="3"/>
        <v>21131807</v>
      </c>
      <c r="L19" s="21">
        <f t="shared" si="3"/>
        <v>21523484</v>
      </c>
      <c r="M19" s="21">
        <f t="shared" si="3"/>
        <v>16966946</v>
      </c>
      <c r="N19" s="21">
        <f t="shared" si="3"/>
        <v>59622237</v>
      </c>
      <c r="O19" s="21">
        <f t="shared" si="3"/>
        <v>22864846</v>
      </c>
      <c r="P19" s="21">
        <f t="shared" si="3"/>
        <v>19291701</v>
      </c>
      <c r="Q19" s="21">
        <f t="shared" si="3"/>
        <v>20397394</v>
      </c>
      <c r="R19" s="21">
        <f t="shared" si="3"/>
        <v>62553941</v>
      </c>
      <c r="S19" s="21">
        <f t="shared" si="3"/>
        <v>18105633</v>
      </c>
      <c r="T19" s="21">
        <f t="shared" si="3"/>
        <v>18142058</v>
      </c>
      <c r="U19" s="21">
        <f t="shared" si="3"/>
        <v>14781855</v>
      </c>
      <c r="V19" s="21">
        <f t="shared" si="3"/>
        <v>51029546</v>
      </c>
      <c r="W19" s="21">
        <f t="shared" si="3"/>
        <v>239905954</v>
      </c>
      <c r="X19" s="21">
        <f t="shared" si="3"/>
        <v>280268933</v>
      </c>
      <c r="Y19" s="21">
        <f t="shared" si="3"/>
        <v>-40362979</v>
      </c>
      <c r="Z19" s="4">
        <f>+IF(X19&lt;&gt;0,+(Y19/X19)*100,0)</f>
        <v>-14.401517345484738</v>
      </c>
      <c r="AA19" s="19">
        <f>SUM(AA20:AA23)</f>
        <v>280268933</v>
      </c>
    </row>
    <row r="20" spans="1:27" ht="12.75">
      <c r="A20" s="5" t="s">
        <v>46</v>
      </c>
      <c r="B20" s="3"/>
      <c r="C20" s="22">
        <v>90946559</v>
      </c>
      <c r="D20" s="22"/>
      <c r="E20" s="23">
        <v>108939093</v>
      </c>
      <c r="F20" s="24">
        <v>113014978</v>
      </c>
      <c r="G20" s="24">
        <v>9449824</v>
      </c>
      <c r="H20" s="24">
        <v>9717457</v>
      </c>
      <c r="I20" s="24">
        <v>8045966</v>
      </c>
      <c r="J20" s="24">
        <v>27213247</v>
      </c>
      <c r="K20" s="24">
        <v>8828924</v>
      </c>
      <c r="L20" s="24">
        <v>9096271</v>
      </c>
      <c r="M20" s="24">
        <v>7482989</v>
      </c>
      <c r="N20" s="24">
        <v>25408184</v>
      </c>
      <c r="O20" s="24">
        <v>7858143</v>
      </c>
      <c r="P20" s="24">
        <v>7257468</v>
      </c>
      <c r="Q20" s="24">
        <v>7978875</v>
      </c>
      <c r="R20" s="24">
        <v>23094486</v>
      </c>
      <c r="S20" s="24">
        <v>9414083</v>
      </c>
      <c r="T20" s="24">
        <v>7016014</v>
      </c>
      <c r="U20" s="24">
        <v>6248711</v>
      </c>
      <c r="V20" s="24">
        <v>22678808</v>
      </c>
      <c r="W20" s="24">
        <v>98394725</v>
      </c>
      <c r="X20" s="24">
        <v>113014978</v>
      </c>
      <c r="Y20" s="24">
        <v>-14620253</v>
      </c>
      <c r="Z20" s="6">
        <v>-12.94</v>
      </c>
      <c r="AA20" s="22">
        <v>113014978</v>
      </c>
    </row>
    <row r="21" spans="1:27" ht="12.75">
      <c r="A21" s="5" t="s">
        <v>47</v>
      </c>
      <c r="B21" s="3"/>
      <c r="C21" s="22">
        <v>77669637</v>
      </c>
      <c r="D21" s="22"/>
      <c r="E21" s="23">
        <v>69710000</v>
      </c>
      <c r="F21" s="24">
        <v>76757000</v>
      </c>
      <c r="G21" s="24">
        <v>6467359</v>
      </c>
      <c r="H21" s="24">
        <v>8211650</v>
      </c>
      <c r="I21" s="24">
        <v>6482527</v>
      </c>
      <c r="J21" s="24">
        <v>21161536</v>
      </c>
      <c r="K21" s="24">
        <v>6872734</v>
      </c>
      <c r="L21" s="24">
        <v>7023770</v>
      </c>
      <c r="M21" s="24">
        <v>4201423</v>
      </c>
      <c r="N21" s="24">
        <v>18097927</v>
      </c>
      <c r="O21" s="24">
        <v>7846478</v>
      </c>
      <c r="P21" s="24">
        <v>6549257</v>
      </c>
      <c r="Q21" s="24">
        <v>7154512</v>
      </c>
      <c r="R21" s="24">
        <v>21550247</v>
      </c>
      <c r="S21" s="24">
        <v>3366536</v>
      </c>
      <c r="T21" s="24">
        <v>5838533</v>
      </c>
      <c r="U21" s="24">
        <v>3821398</v>
      </c>
      <c r="V21" s="24">
        <v>13026467</v>
      </c>
      <c r="W21" s="24">
        <v>73836177</v>
      </c>
      <c r="X21" s="24">
        <v>76757000</v>
      </c>
      <c r="Y21" s="24">
        <v>-2920823</v>
      </c>
      <c r="Z21" s="6">
        <v>-3.81</v>
      </c>
      <c r="AA21" s="22">
        <v>76757000</v>
      </c>
    </row>
    <row r="22" spans="1:27" ht="12.75">
      <c r="A22" s="5" t="s">
        <v>48</v>
      </c>
      <c r="B22" s="3"/>
      <c r="C22" s="25">
        <v>40551858</v>
      </c>
      <c r="D22" s="25"/>
      <c r="E22" s="26">
        <v>42760977</v>
      </c>
      <c r="F22" s="27">
        <v>44385194</v>
      </c>
      <c r="G22" s="27">
        <v>4481373</v>
      </c>
      <c r="H22" s="27">
        <v>2605672</v>
      </c>
      <c r="I22" s="27">
        <v>2494821</v>
      </c>
      <c r="J22" s="27">
        <v>9581866</v>
      </c>
      <c r="K22" s="27">
        <v>2475115</v>
      </c>
      <c r="L22" s="27">
        <v>2452958</v>
      </c>
      <c r="M22" s="27">
        <v>2418331</v>
      </c>
      <c r="N22" s="27">
        <v>7346404</v>
      </c>
      <c r="O22" s="27">
        <v>4265546</v>
      </c>
      <c r="P22" s="27">
        <v>2596181</v>
      </c>
      <c r="Q22" s="27">
        <v>2338287</v>
      </c>
      <c r="R22" s="27">
        <v>9200014</v>
      </c>
      <c r="S22" s="27">
        <v>2449522</v>
      </c>
      <c r="T22" s="27">
        <v>2366063</v>
      </c>
      <c r="U22" s="27">
        <v>1972216</v>
      </c>
      <c r="V22" s="27">
        <v>6787801</v>
      </c>
      <c r="W22" s="27">
        <v>32916085</v>
      </c>
      <c r="X22" s="27">
        <v>44385194</v>
      </c>
      <c r="Y22" s="27">
        <v>-11469109</v>
      </c>
      <c r="Z22" s="7">
        <v>-25.84</v>
      </c>
      <c r="AA22" s="25">
        <v>44385194</v>
      </c>
    </row>
    <row r="23" spans="1:27" ht="12.75">
      <c r="A23" s="5" t="s">
        <v>49</v>
      </c>
      <c r="B23" s="3"/>
      <c r="C23" s="22">
        <v>43549828</v>
      </c>
      <c r="D23" s="22"/>
      <c r="E23" s="23">
        <v>45351761</v>
      </c>
      <c r="F23" s="24">
        <v>46111761</v>
      </c>
      <c r="G23" s="24">
        <v>2888187</v>
      </c>
      <c r="H23" s="24">
        <v>2969757</v>
      </c>
      <c r="I23" s="24">
        <v>2885637</v>
      </c>
      <c r="J23" s="24">
        <v>8743581</v>
      </c>
      <c r="K23" s="24">
        <v>2955034</v>
      </c>
      <c r="L23" s="24">
        <v>2950485</v>
      </c>
      <c r="M23" s="24">
        <v>2864203</v>
      </c>
      <c r="N23" s="24">
        <v>8769722</v>
      </c>
      <c r="O23" s="24">
        <v>2894679</v>
      </c>
      <c r="P23" s="24">
        <v>2888795</v>
      </c>
      <c r="Q23" s="24">
        <v>2925720</v>
      </c>
      <c r="R23" s="24">
        <v>8709194</v>
      </c>
      <c r="S23" s="24">
        <v>2875492</v>
      </c>
      <c r="T23" s="24">
        <v>2921448</v>
      </c>
      <c r="U23" s="24">
        <v>2739530</v>
      </c>
      <c r="V23" s="24">
        <v>8536470</v>
      </c>
      <c r="W23" s="24">
        <v>34758967</v>
      </c>
      <c r="X23" s="24">
        <v>46111761</v>
      </c>
      <c r="Y23" s="24">
        <v>-11352794</v>
      </c>
      <c r="Z23" s="6">
        <v>-24.62</v>
      </c>
      <c r="AA23" s="22">
        <v>46111761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573122857</v>
      </c>
      <c r="D25" s="40">
        <f>+D5+D9+D15+D19+D24</f>
        <v>0</v>
      </c>
      <c r="E25" s="41">
        <f t="shared" si="4"/>
        <v>621839215</v>
      </c>
      <c r="F25" s="42">
        <f t="shared" si="4"/>
        <v>663492979</v>
      </c>
      <c r="G25" s="42">
        <f t="shared" si="4"/>
        <v>66624449</v>
      </c>
      <c r="H25" s="42">
        <f t="shared" si="4"/>
        <v>32393612</v>
      </c>
      <c r="I25" s="42">
        <f t="shared" si="4"/>
        <v>32870693</v>
      </c>
      <c r="J25" s="42">
        <f t="shared" si="4"/>
        <v>131888754</v>
      </c>
      <c r="K25" s="42">
        <f t="shared" si="4"/>
        <v>34344157</v>
      </c>
      <c r="L25" s="42">
        <f t="shared" si="4"/>
        <v>35797957</v>
      </c>
      <c r="M25" s="42">
        <f t="shared" si="4"/>
        <v>35873819</v>
      </c>
      <c r="N25" s="42">
        <f t="shared" si="4"/>
        <v>106015933</v>
      </c>
      <c r="O25" s="42">
        <f t="shared" si="4"/>
        <v>44394775</v>
      </c>
      <c r="P25" s="42">
        <f t="shared" si="4"/>
        <v>31751716</v>
      </c>
      <c r="Q25" s="42">
        <f t="shared" si="4"/>
        <v>30974753</v>
      </c>
      <c r="R25" s="42">
        <f t="shared" si="4"/>
        <v>107121244</v>
      </c>
      <c r="S25" s="42">
        <f t="shared" si="4"/>
        <v>26664126</v>
      </c>
      <c r="T25" s="42">
        <f t="shared" si="4"/>
        <v>24735101</v>
      </c>
      <c r="U25" s="42">
        <f t="shared" si="4"/>
        <v>47264999</v>
      </c>
      <c r="V25" s="42">
        <f t="shared" si="4"/>
        <v>98664226</v>
      </c>
      <c r="W25" s="42">
        <f t="shared" si="4"/>
        <v>443690157</v>
      </c>
      <c r="X25" s="42">
        <f t="shared" si="4"/>
        <v>663492979</v>
      </c>
      <c r="Y25" s="42">
        <f t="shared" si="4"/>
        <v>-219802822</v>
      </c>
      <c r="Z25" s="43">
        <f>+IF(X25&lt;&gt;0,+(Y25/X25)*100,0)</f>
        <v>-33.128130810258355</v>
      </c>
      <c r="AA25" s="40">
        <f>+AA5+AA9+AA15+AA19+AA24</f>
        <v>663492979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140954957</v>
      </c>
      <c r="D28" s="19">
        <f>SUM(D29:D31)</f>
        <v>0</v>
      </c>
      <c r="E28" s="20">
        <f t="shared" si="5"/>
        <v>179229904</v>
      </c>
      <c r="F28" s="21">
        <f t="shared" si="5"/>
        <v>197133328</v>
      </c>
      <c r="G28" s="21">
        <f t="shared" si="5"/>
        <v>9188083</v>
      </c>
      <c r="H28" s="21">
        <f t="shared" si="5"/>
        <v>12068746</v>
      </c>
      <c r="I28" s="21">
        <f t="shared" si="5"/>
        <v>11923336</v>
      </c>
      <c r="J28" s="21">
        <f t="shared" si="5"/>
        <v>33180165</v>
      </c>
      <c r="K28" s="21">
        <f t="shared" si="5"/>
        <v>11429983</v>
      </c>
      <c r="L28" s="21">
        <f t="shared" si="5"/>
        <v>13247083</v>
      </c>
      <c r="M28" s="21">
        <f t="shared" si="5"/>
        <v>12538286</v>
      </c>
      <c r="N28" s="21">
        <f t="shared" si="5"/>
        <v>37215352</v>
      </c>
      <c r="O28" s="21">
        <f t="shared" si="5"/>
        <v>10379970</v>
      </c>
      <c r="P28" s="21">
        <f t="shared" si="5"/>
        <v>11012033</v>
      </c>
      <c r="Q28" s="21">
        <f t="shared" si="5"/>
        <v>14513409</v>
      </c>
      <c r="R28" s="21">
        <f t="shared" si="5"/>
        <v>35905412</v>
      </c>
      <c r="S28" s="21">
        <f t="shared" si="5"/>
        <v>10025967</v>
      </c>
      <c r="T28" s="21">
        <f t="shared" si="5"/>
        <v>12376857</v>
      </c>
      <c r="U28" s="21">
        <f t="shared" si="5"/>
        <v>19311538</v>
      </c>
      <c r="V28" s="21">
        <f t="shared" si="5"/>
        <v>41714362</v>
      </c>
      <c r="W28" s="21">
        <f t="shared" si="5"/>
        <v>148015291</v>
      </c>
      <c r="X28" s="21">
        <f t="shared" si="5"/>
        <v>197133328</v>
      </c>
      <c r="Y28" s="21">
        <f t="shared" si="5"/>
        <v>-49118037</v>
      </c>
      <c r="Z28" s="4">
        <f>+IF(X28&lt;&gt;0,+(Y28/X28)*100,0)</f>
        <v>-24.91615065718365</v>
      </c>
      <c r="AA28" s="19">
        <f>SUM(AA29:AA31)</f>
        <v>197133328</v>
      </c>
    </row>
    <row r="29" spans="1:27" ht="12.75">
      <c r="A29" s="5" t="s">
        <v>32</v>
      </c>
      <c r="B29" s="3"/>
      <c r="C29" s="22">
        <v>21410419</v>
      </c>
      <c r="D29" s="22"/>
      <c r="E29" s="23">
        <v>21772766</v>
      </c>
      <c r="F29" s="24">
        <v>23011353</v>
      </c>
      <c r="G29" s="24">
        <v>1495126</v>
      </c>
      <c r="H29" s="24">
        <v>1676536</v>
      </c>
      <c r="I29" s="24">
        <v>1506584</v>
      </c>
      <c r="J29" s="24">
        <v>4678246</v>
      </c>
      <c r="K29" s="24">
        <v>1457516</v>
      </c>
      <c r="L29" s="24">
        <v>1594713</v>
      </c>
      <c r="M29" s="24">
        <v>1585066</v>
      </c>
      <c r="N29" s="24">
        <v>4637295</v>
      </c>
      <c r="O29" s="24">
        <v>1489140</v>
      </c>
      <c r="P29" s="24">
        <v>1473954</v>
      </c>
      <c r="Q29" s="24">
        <v>1555621</v>
      </c>
      <c r="R29" s="24">
        <v>4518715</v>
      </c>
      <c r="S29" s="24">
        <v>1702152</v>
      </c>
      <c r="T29" s="24">
        <v>1716767</v>
      </c>
      <c r="U29" s="24">
        <v>2276580</v>
      </c>
      <c r="V29" s="24">
        <v>5695499</v>
      </c>
      <c r="W29" s="24">
        <v>19529755</v>
      </c>
      <c r="X29" s="24">
        <v>23011353</v>
      </c>
      <c r="Y29" s="24">
        <v>-3481598</v>
      </c>
      <c r="Z29" s="6">
        <v>-15.13</v>
      </c>
      <c r="AA29" s="22">
        <v>23011353</v>
      </c>
    </row>
    <row r="30" spans="1:27" ht="12.75">
      <c r="A30" s="5" t="s">
        <v>33</v>
      </c>
      <c r="B30" s="3"/>
      <c r="C30" s="25">
        <v>117476789</v>
      </c>
      <c r="D30" s="25"/>
      <c r="E30" s="26">
        <v>154933673</v>
      </c>
      <c r="F30" s="27">
        <v>171669620</v>
      </c>
      <c r="G30" s="27">
        <v>7502865</v>
      </c>
      <c r="H30" s="27">
        <v>10176490</v>
      </c>
      <c r="I30" s="27">
        <v>10238656</v>
      </c>
      <c r="J30" s="27">
        <v>27918011</v>
      </c>
      <c r="K30" s="27">
        <v>9813867</v>
      </c>
      <c r="L30" s="27">
        <v>11495783</v>
      </c>
      <c r="M30" s="27">
        <v>10776117</v>
      </c>
      <c r="N30" s="27">
        <v>32085767</v>
      </c>
      <c r="O30" s="27">
        <v>8734433</v>
      </c>
      <c r="P30" s="27">
        <v>9358393</v>
      </c>
      <c r="Q30" s="27">
        <v>12777807</v>
      </c>
      <c r="R30" s="27">
        <v>30870633</v>
      </c>
      <c r="S30" s="27">
        <v>8147991</v>
      </c>
      <c r="T30" s="27">
        <v>10503400</v>
      </c>
      <c r="U30" s="27">
        <v>16866877</v>
      </c>
      <c r="V30" s="27">
        <v>35518268</v>
      </c>
      <c r="W30" s="27">
        <v>126392679</v>
      </c>
      <c r="X30" s="27">
        <v>171669620</v>
      </c>
      <c r="Y30" s="27">
        <v>-45276941</v>
      </c>
      <c r="Z30" s="7">
        <v>-26.37</v>
      </c>
      <c r="AA30" s="25">
        <v>171669620</v>
      </c>
    </row>
    <row r="31" spans="1:27" ht="12.75">
      <c r="A31" s="5" t="s">
        <v>34</v>
      </c>
      <c r="B31" s="3"/>
      <c r="C31" s="22">
        <v>2067749</v>
      </c>
      <c r="D31" s="22"/>
      <c r="E31" s="23">
        <v>2523465</v>
      </c>
      <c r="F31" s="24">
        <v>2452355</v>
      </c>
      <c r="G31" s="24">
        <v>190092</v>
      </c>
      <c r="H31" s="24">
        <v>215720</v>
      </c>
      <c r="I31" s="24">
        <v>178096</v>
      </c>
      <c r="J31" s="24">
        <v>583908</v>
      </c>
      <c r="K31" s="24">
        <v>158600</v>
      </c>
      <c r="L31" s="24">
        <v>156587</v>
      </c>
      <c r="M31" s="24">
        <v>177103</v>
      </c>
      <c r="N31" s="24">
        <v>492290</v>
      </c>
      <c r="O31" s="24">
        <v>156397</v>
      </c>
      <c r="P31" s="24">
        <v>179686</v>
      </c>
      <c r="Q31" s="24">
        <v>179981</v>
      </c>
      <c r="R31" s="24">
        <v>516064</v>
      </c>
      <c r="S31" s="24">
        <v>175824</v>
      </c>
      <c r="T31" s="24">
        <v>156690</v>
      </c>
      <c r="U31" s="24">
        <v>168081</v>
      </c>
      <c r="V31" s="24">
        <v>500595</v>
      </c>
      <c r="W31" s="24">
        <v>2092857</v>
      </c>
      <c r="X31" s="24">
        <v>2452355</v>
      </c>
      <c r="Y31" s="24">
        <v>-359498</v>
      </c>
      <c r="Z31" s="6">
        <v>-14.66</v>
      </c>
      <c r="AA31" s="22">
        <v>2452355</v>
      </c>
    </row>
    <row r="32" spans="1:27" ht="12.75">
      <c r="A32" s="2" t="s">
        <v>35</v>
      </c>
      <c r="B32" s="3"/>
      <c r="C32" s="19">
        <f aca="true" t="shared" si="6" ref="C32:Y32">SUM(C33:C37)</f>
        <v>38144769</v>
      </c>
      <c r="D32" s="19">
        <f>SUM(D33:D37)</f>
        <v>0</v>
      </c>
      <c r="E32" s="20">
        <f t="shared" si="6"/>
        <v>59270184</v>
      </c>
      <c r="F32" s="21">
        <f t="shared" si="6"/>
        <v>73013613</v>
      </c>
      <c r="G32" s="21">
        <f t="shared" si="6"/>
        <v>1719559</v>
      </c>
      <c r="H32" s="21">
        <f t="shared" si="6"/>
        <v>3016160</v>
      </c>
      <c r="I32" s="21">
        <f t="shared" si="6"/>
        <v>3691538</v>
      </c>
      <c r="J32" s="21">
        <f t="shared" si="6"/>
        <v>8427257</v>
      </c>
      <c r="K32" s="21">
        <f t="shared" si="6"/>
        <v>2173905</v>
      </c>
      <c r="L32" s="21">
        <f t="shared" si="6"/>
        <v>2213578</v>
      </c>
      <c r="M32" s="21">
        <f t="shared" si="6"/>
        <v>7281238</v>
      </c>
      <c r="N32" s="21">
        <f t="shared" si="6"/>
        <v>11668721</v>
      </c>
      <c r="O32" s="21">
        <f t="shared" si="6"/>
        <v>2835279</v>
      </c>
      <c r="P32" s="21">
        <f t="shared" si="6"/>
        <v>2276349</v>
      </c>
      <c r="Q32" s="21">
        <f t="shared" si="6"/>
        <v>2585586</v>
      </c>
      <c r="R32" s="21">
        <f t="shared" si="6"/>
        <v>7697214</v>
      </c>
      <c r="S32" s="21">
        <f t="shared" si="6"/>
        <v>2034856</v>
      </c>
      <c r="T32" s="21">
        <f t="shared" si="6"/>
        <v>1987822</v>
      </c>
      <c r="U32" s="21">
        <f t="shared" si="6"/>
        <v>6321300</v>
      </c>
      <c r="V32" s="21">
        <f t="shared" si="6"/>
        <v>10343978</v>
      </c>
      <c r="W32" s="21">
        <f t="shared" si="6"/>
        <v>38137170</v>
      </c>
      <c r="X32" s="21">
        <f t="shared" si="6"/>
        <v>73013613</v>
      </c>
      <c r="Y32" s="21">
        <f t="shared" si="6"/>
        <v>-34876443</v>
      </c>
      <c r="Z32" s="4">
        <f>+IF(X32&lt;&gt;0,+(Y32/X32)*100,0)</f>
        <v>-47.76704174329792</v>
      </c>
      <c r="AA32" s="19">
        <f>SUM(AA33:AA37)</f>
        <v>73013613</v>
      </c>
    </row>
    <row r="33" spans="1:27" ht="12.75">
      <c r="A33" s="5" t="s">
        <v>36</v>
      </c>
      <c r="B33" s="3"/>
      <c r="C33" s="22">
        <v>8327520</v>
      </c>
      <c r="D33" s="22"/>
      <c r="E33" s="23">
        <v>10723174</v>
      </c>
      <c r="F33" s="24">
        <v>10344707</v>
      </c>
      <c r="G33" s="24">
        <v>546403</v>
      </c>
      <c r="H33" s="24">
        <v>664718</v>
      </c>
      <c r="I33" s="24">
        <v>719655</v>
      </c>
      <c r="J33" s="24">
        <v>1930776</v>
      </c>
      <c r="K33" s="24">
        <v>655511</v>
      </c>
      <c r="L33" s="24">
        <v>801263</v>
      </c>
      <c r="M33" s="24">
        <v>635702</v>
      </c>
      <c r="N33" s="24">
        <v>2092476</v>
      </c>
      <c r="O33" s="24">
        <v>657783</v>
      </c>
      <c r="P33" s="24">
        <v>738958</v>
      </c>
      <c r="Q33" s="24">
        <v>837784</v>
      </c>
      <c r="R33" s="24">
        <v>2234525</v>
      </c>
      <c r="S33" s="24">
        <v>619188</v>
      </c>
      <c r="T33" s="24">
        <v>600933</v>
      </c>
      <c r="U33" s="24">
        <v>921313</v>
      </c>
      <c r="V33" s="24">
        <v>2141434</v>
      </c>
      <c r="W33" s="24">
        <v>8399211</v>
      </c>
      <c r="X33" s="24">
        <v>10344707</v>
      </c>
      <c r="Y33" s="24">
        <v>-1945496</v>
      </c>
      <c r="Z33" s="6">
        <v>-18.81</v>
      </c>
      <c r="AA33" s="22">
        <v>10344707</v>
      </c>
    </row>
    <row r="34" spans="1:27" ht="12.75">
      <c r="A34" s="5" t="s">
        <v>37</v>
      </c>
      <c r="B34" s="3"/>
      <c r="C34" s="22">
        <v>9459349</v>
      </c>
      <c r="D34" s="22"/>
      <c r="E34" s="23">
        <v>11591811</v>
      </c>
      <c r="F34" s="24">
        <v>11470094</v>
      </c>
      <c r="G34" s="24">
        <v>582275</v>
      </c>
      <c r="H34" s="24">
        <v>692971</v>
      </c>
      <c r="I34" s="24">
        <v>684604</v>
      </c>
      <c r="J34" s="24">
        <v>1959850</v>
      </c>
      <c r="K34" s="24">
        <v>689383</v>
      </c>
      <c r="L34" s="24">
        <v>956873</v>
      </c>
      <c r="M34" s="24">
        <v>833743</v>
      </c>
      <c r="N34" s="24">
        <v>2479999</v>
      </c>
      <c r="O34" s="24">
        <v>746850</v>
      </c>
      <c r="P34" s="24">
        <v>716530</v>
      </c>
      <c r="Q34" s="24">
        <v>781264</v>
      </c>
      <c r="R34" s="24">
        <v>2244644</v>
      </c>
      <c r="S34" s="24">
        <v>709590</v>
      </c>
      <c r="T34" s="24">
        <v>644090</v>
      </c>
      <c r="U34" s="24">
        <v>831362</v>
      </c>
      <c r="V34" s="24">
        <v>2185042</v>
      </c>
      <c r="W34" s="24">
        <v>8869535</v>
      </c>
      <c r="X34" s="24">
        <v>11470094</v>
      </c>
      <c r="Y34" s="24">
        <v>-2600559</v>
      </c>
      <c r="Z34" s="6">
        <v>-22.67</v>
      </c>
      <c r="AA34" s="22">
        <v>11470094</v>
      </c>
    </row>
    <row r="35" spans="1:27" ht="12.75">
      <c r="A35" s="5" t="s">
        <v>38</v>
      </c>
      <c r="B35" s="3"/>
      <c r="C35" s="22">
        <v>2557585</v>
      </c>
      <c r="D35" s="22"/>
      <c r="E35" s="23">
        <v>3796060</v>
      </c>
      <c r="F35" s="24">
        <v>4375025</v>
      </c>
      <c r="G35" s="24">
        <v>25369</v>
      </c>
      <c r="H35" s="24">
        <v>49329</v>
      </c>
      <c r="I35" s="24">
        <v>51842</v>
      </c>
      <c r="J35" s="24">
        <v>126540</v>
      </c>
      <c r="K35" s="24">
        <v>5162</v>
      </c>
      <c r="L35" s="24">
        <v>25756</v>
      </c>
      <c r="M35" s="24">
        <v>88458</v>
      </c>
      <c r="N35" s="24">
        <v>119376</v>
      </c>
      <c r="O35" s="24">
        <v>50606</v>
      </c>
      <c r="P35" s="24">
        <v>120078</v>
      </c>
      <c r="Q35" s="24">
        <v>59348</v>
      </c>
      <c r="R35" s="24">
        <v>230032</v>
      </c>
      <c r="S35" s="24">
        <v>165296</v>
      </c>
      <c r="T35" s="24">
        <v>103071</v>
      </c>
      <c r="U35" s="24">
        <v>2537317</v>
      </c>
      <c r="V35" s="24">
        <v>2805684</v>
      </c>
      <c r="W35" s="24">
        <v>3281632</v>
      </c>
      <c r="X35" s="24">
        <v>4375025</v>
      </c>
      <c r="Y35" s="24">
        <v>-1093393</v>
      </c>
      <c r="Z35" s="6">
        <v>-24.99</v>
      </c>
      <c r="AA35" s="22">
        <v>4375025</v>
      </c>
    </row>
    <row r="36" spans="1:27" ht="12.75">
      <c r="A36" s="5" t="s">
        <v>39</v>
      </c>
      <c r="B36" s="3"/>
      <c r="C36" s="22">
        <v>17800315</v>
      </c>
      <c r="D36" s="22"/>
      <c r="E36" s="23">
        <v>33159139</v>
      </c>
      <c r="F36" s="24">
        <v>46823787</v>
      </c>
      <c r="G36" s="24">
        <v>565512</v>
      </c>
      <c r="H36" s="24">
        <v>1609142</v>
      </c>
      <c r="I36" s="24">
        <v>2235437</v>
      </c>
      <c r="J36" s="24">
        <v>4410091</v>
      </c>
      <c r="K36" s="24">
        <v>823849</v>
      </c>
      <c r="L36" s="24">
        <v>429686</v>
      </c>
      <c r="M36" s="24">
        <v>5723335</v>
      </c>
      <c r="N36" s="24">
        <v>6976870</v>
      </c>
      <c r="O36" s="24">
        <v>1380040</v>
      </c>
      <c r="P36" s="24">
        <v>700783</v>
      </c>
      <c r="Q36" s="24">
        <v>907190</v>
      </c>
      <c r="R36" s="24">
        <v>2988013</v>
      </c>
      <c r="S36" s="24">
        <v>540782</v>
      </c>
      <c r="T36" s="24">
        <v>639728</v>
      </c>
      <c r="U36" s="24">
        <v>2031308</v>
      </c>
      <c r="V36" s="24">
        <v>3211818</v>
      </c>
      <c r="W36" s="24">
        <v>17586792</v>
      </c>
      <c r="X36" s="24">
        <v>46823787</v>
      </c>
      <c r="Y36" s="24">
        <v>-29236995</v>
      </c>
      <c r="Z36" s="6">
        <v>-62.44</v>
      </c>
      <c r="AA36" s="22">
        <v>46823787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94945088</v>
      </c>
      <c r="D38" s="19">
        <f>SUM(D39:D41)</f>
        <v>0</v>
      </c>
      <c r="E38" s="20">
        <f t="shared" si="7"/>
        <v>99374143</v>
      </c>
      <c r="F38" s="21">
        <f t="shared" si="7"/>
        <v>98969022</v>
      </c>
      <c r="G38" s="21">
        <f t="shared" si="7"/>
        <v>6111999</v>
      </c>
      <c r="H38" s="21">
        <f t="shared" si="7"/>
        <v>6666020</v>
      </c>
      <c r="I38" s="21">
        <f t="shared" si="7"/>
        <v>6530563</v>
      </c>
      <c r="J38" s="21">
        <f t="shared" si="7"/>
        <v>19308582</v>
      </c>
      <c r="K38" s="21">
        <f t="shared" si="7"/>
        <v>6866129</v>
      </c>
      <c r="L38" s="21">
        <f t="shared" si="7"/>
        <v>6969240</v>
      </c>
      <c r="M38" s="21">
        <f t="shared" si="7"/>
        <v>7444425</v>
      </c>
      <c r="N38" s="21">
        <f t="shared" si="7"/>
        <v>21279794</v>
      </c>
      <c r="O38" s="21">
        <f t="shared" si="7"/>
        <v>6565031</v>
      </c>
      <c r="P38" s="21">
        <f t="shared" si="7"/>
        <v>7254545</v>
      </c>
      <c r="Q38" s="21">
        <f t="shared" si="7"/>
        <v>8794394</v>
      </c>
      <c r="R38" s="21">
        <f t="shared" si="7"/>
        <v>22613970</v>
      </c>
      <c r="S38" s="21">
        <f t="shared" si="7"/>
        <v>4211840</v>
      </c>
      <c r="T38" s="21">
        <f t="shared" si="7"/>
        <v>5974950</v>
      </c>
      <c r="U38" s="21">
        <f t="shared" si="7"/>
        <v>14682923</v>
      </c>
      <c r="V38" s="21">
        <f t="shared" si="7"/>
        <v>24869713</v>
      </c>
      <c r="W38" s="21">
        <f t="shared" si="7"/>
        <v>88072059</v>
      </c>
      <c r="X38" s="21">
        <f t="shared" si="7"/>
        <v>98969022</v>
      </c>
      <c r="Y38" s="21">
        <f t="shared" si="7"/>
        <v>-10896963</v>
      </c>
      <c r="Z38" s="4">
        <f>+IF(X38&lt;&gt;0,+(Y38/X38)*100,0)</f>
        <v>-11.010478612186345</v>
      </c>
      <c r="AA38" s="19">
        <f>SUM(AA39:AA41)</f>
        <v>98969022</v>
      </c>
    </row>
    <row r="39" spans="1:27" ht="12.75">
      <c r="A39" s="5" t="s">
        <v>42</v>
      </c>
      <c r="B39" s="3"/>
      <c r="C39" s="22">
        <v>9239058</v>
      </c>
      <c r="D39" s="22"/>
      <c r="E39" s="23">
        <v>11641143</v>
      </c>
      <c r="F39" s="24">
        <v>12200105</v>
      </c>
      <c r="G39" s="24">
        <v>858117</v>
      </c>
      <c r="H39" s="24">
        <v>794184</v>
      </c>
      <c r="I39" s="24">
        <v>782310</v>
      </c>
      <c r="J39" s="24">
        <v>2434611</v>
      </c>
      <c r="K39" s="24">
        <v>921854</v>
      </c>
      <c r="L39" s="24">
        <v>814604</v>
      </c>
      <c r="M39" s="24">
        <v>835429</v>
      </c>
      <c r="N39" s="24">
        <v>2571887</v>
      </c>
      <c r="O39" s="24">
        <v>818946</v>
      </c>
      <c r="P39" s="24">
        <v>786561</v>
      </c>
      <c r="Q39" s="24">
        <v>524883</v>
      </c>
      <c r="R39" s="24">
        <v>2130390</v>
      </c>
      <c r="S39" s="24">
        <v>738199</v>
      </c>
      <c r="T39" s="24">
        <v>785146</v>
      </c>
      <c r="U39" s="24">
        <v>1487783</v>
      </c>
      <c r="V39" s="24">
        <v>3011128</v>
      </c>
      <c r="W39" s="24">
        <v>10148016</v>
      </c>
      <c r="X39" s="24">
        <v>12200105</v>
      </c>
      <c r="Y39" s="24">
        <v>-2052089</v>
      </c>
      <c r="Z39" s="6">
        <v>-16.82</v>
      </c>
      <c r="AA39" s="22">
        <v>12200105</v>
      </c>
    </row>
    <row r="40" spans="1:27" ht="12.75">
      <c r="A40" s="5" t="s">
        <v>43</v>
      </c>
      <c r="B40" s="3"/>
      <c r="C40" s="22">
        <v>85705787</v>
      </c>
      <c r="D40" s="22"/>
      <c r="E40" s="23">
        <v>87389717</v>
      </c>
      <c r="F40" s="24">
        <v>86560634</v>
      </c>
      <c r="G40" s="24">
        <v>5253882</v>
      </c>
      <c r="H40" s="24">
        <v>5867745</v>
      </c>
      <c r="I40" s="24">
        <v>5734163</v>
      </c>
      <c r="J40" s="24">
        <v>16855790</v>
      </c>
      <c r="K40" s="24">
        <v>5927610</v>
      </c>
      <c r="L40" s="24">
        <v>6141304</v>
      </c>
      <c r="M40" s="24">
        <v>6597179</v>
      </c>
      <c r="N40" s="24">
        <v>18666093</v>
      </c>
      <c r="O40" s="24">
        <v>5732753</v>
      </c>
      <c r="P40" s="24">
        <v>6454803</v>
      </c>
      <c r="Q40" s="24">
        <v>8257694</v>
      </c>
      <c r="R40" s="24">
        <v>20445250</v>
      </c>
      <c r="S40" s="24">
        <v>3459703</v>
      </c>
      <c r="T40" s="24">
        <v>5176472</v>
      </c>
      <c r="U40" s="24">
        <v>13182414</v>
      </c>
      <c r="V40" s="24">
        <v>21818589</v>
      </c>
      <c r="W40" s="24">
        <v>77785722</v>
      </c>
      <c r="X40" s="24">
        <v>86560634</v>
      </c>
      <c r="Y40" s="24">
        <v>-8774912</v>
      </c>
      <c r="Z40" s="6">
        <v>-10.14</v>
      </c>
      <c r="AA40" s="22">
        <v>86560634</v>
      </c>
    </row>
    <row r="41" spans="1:27" ht="12.75">
      <c r="A41" s="5" t="s">
        <v>44</v>
      </c>
      <c r="B41" s="3"/>
      <c r="C41" s="22">
        <v>243</v>
      </c>
      <c r="D41" s="22"/>
      <c r="E41" s="23">
        <v>343283</v>
      </c>
      <c r="F41" s="24">
        <v>208283</v>
      </c>
      <c r="G41" s="24"/>
      <c r="H41" s="24">
        <v>4091</v>
      </c>
      <c r="I41" s="24">
        <v>14090</v>
      </c>
      <c r="J41" s="24">
        <v>18181</v>
      </c>
      <c r="K41" s="24">
        <v>16665</v>
      </c>
      <c r="L41" s="24">
        <v>13332</v>
      </c>
      <c r="M41" s="24">
        <v>11817</v>
      </c>
      <c r="N41" s="24">
        <v>41814</v>
      </c>
      <c r="O41" s="24">
        <v>13332</v>
      </c>
      <c r="P41" s="24">
        <v>13181</v>
      </c>
      <c r="Q41" s="24">
        <v>11817</v>
      </c>
      <c r="R41" s="24">
        <v>38330</v>
      </c>
      <c r="S41" s="24">
        <v>13938</v>
      </c>
      <c r="T41" s="24">
        <v>13332</v>
      </c>
      <c r="U41" s="24">
        <v>12726</v>
      </c>
      <c r="V41" s="24">
        <v>39996</v>
      </c>
      <c r="W41" s="24">
        <v>138321</v>
      </c>
      <c r="X41" s="24">
        <v>208283</v>
      </c>
      <c r="Y41" s="24">
        <v>-69962</v>
      </c>
      <c r="Z41" s="6">
        <v>-33.59</v>
      </c>
      <c r="AA41" s="22">
        <v>208283</v>
      </c>
    </row>
    <row r="42" spans="1:27" ht="12.75">
      <c r="A42" s="2" t="s">
        <v>45</v>
      </c>
      <c r="B42" s="8"/>
      <c r="C42" s="19">
        <f aca="true" t="shared" si="8" ref="C42:Y42">SUM(C43:C46)</f>
        <v>210238505</v>
      </c>
      <c r="D42" s="19">
        <f>SUM(D43:D46)</f>
        <v>0</v>
      </c>
      <c r="E42" s="20">
        <f t="shared" si="8"/>
        <v>236415354</v>
      </c>
      <c r="F42" s="21">
        <f t="shared" si="8"/>
        <v>243527529</v>
      </c>
      <c r="G42" s="21">
        <f t="shared" si="8"/>
        <v>6104457</v>
      </c>
      <c r="H42" s="21">
        <f t="shared" si="8"/>
        <v>19042359</v>
      </c>
      <c r="I42" s="21">
        <f t="shared" si="8"/>
        <v>19937129</v>
      </c>
      <c r="J42" s="21">
        <f t="shared" si="8"/>
        <v>45083945</v>
      </c>
      <c r="K42" s="21">
        <f t="shared" si="8"/>
        <v>17012754</v>
      </c>
      <c r="L42" s="21">
        <f t="shared" si="8"/>
        <v>16362406</v>
      </c>
      <c r="M42" s="21">
        <f t="shared" si="8"/>
        <v>17055822</v>
      </c>
      <c r="N42" s="21">
        <f t="shared" si="8"/>
        <v>50430982</v>
      </c>
      <c r="O42" s="21">
        <f t="shared" si="8"/>
        <v>15165350</v>
      </c>
      <c r="P42" s="21">
        <f t="shared" si="8"/>
        <v>17653379</v>
      </c>
      <c r="Q42" s="21">
        <f t="shared" si="8"/>
        <v>24490643</v>
      </c>
      <c r="R42" s="21">
        <f t="shared" si="8"/>
        <v>57309372</v>
      </c>
      <c r="S42" s="21">
        <f t="shared" si="8"/>
        <v>16624018</v>
      </c>
      <c r="T42" s="21">
        <f t="shared" si="8"/>
        <v>16898765</v>
      </c>
      <c r="U42" s="21">
        <f t="shared" si="8"/>
        <v>29827846</v>
      </c>
      <c r="V42" s="21">
        <f t="shared" si="8"/>
        <v>63350629</v>
      </c>
      <c r="W42" s="21">
        <f t="shared" si="8"/>
        <v>216174928</v>
      </c>
      <c r="X42" s="21">
        <f t="shared" si="8"/>
        <v>243527529</v>
      </c>
      <c r="Y42" s="21">
        <f t="shared" si="8"/>
        <v>-27352601</v>
      </c>
      <c r="Z42" s="4">
        <f>+IF(X42&lt;&gt;0,+(Y42/X42)*100,0)</f>
        <v>-11.23183120705832</v>
      </c>
      <c r="AA42" s="19">
        <f>SUM(AA43:AA46)</f>
        <v>243527529</v>
      </c>
    </row>
    <row r="43" spans="1:27" ht="12.75">
      <c r="A43" s="5" t="s">
        <v>46</v>
      </c>
      <c r="B43" s="3"/>
      <c r="C43" s="22">
        <v>77098586</v>
      </c>
      <c r="D43" s="22"/>
      <c r="E43" s="23">
        <v>93407134</v>
      </c>
      <c r="F43" s="24">
        <v>92462622</v>
      </c>
      <c r="G43" s="24">
        <v>681568</v>
      </c>
      <c r="H43" s="24">
        <v>10320399</v>
      </c>
      <c r="I43" s="24">
        <v>9856195</v>
      </c>
      <c r="J43" s="24">
        <v>20858162</v>
      </c>
      <c r="K43" s="24">
        <v>6386982</v>
      </c>
      <c r="L43" s="24">
        <v>6556793</v>
      </c>
      <c r="M43" s="24">
        <v>6588238</v>
      </c>
      <c r="N43" s="24">
        <v>19532013</v>
      </c>
      <c r="O43" s="24">
        <v>6188244</v>
      </c>
      <c r="P43" s="24">
        <v>6585519</v>
      </c>
      <c r="Q43" s="24">
        <v>7065792</v>
      </c>
      <c r="R43" s="24">
        <v>19839555</v>
      </c>
      <c r="S43" s="24">
        <v>7272103</v>
      </c>
      <c r="T43" s="24">
        <v>4931602</v>
      </c>
      <c r="U43" s="24">
        <v>7342599</v>
      </c>
      <c r="V43" s="24">
        <v>19546304</v>
      </c>
      <c r="W43" s="24">
        <v>79776034</v>
      </c>
      <c r="X43" s="24">
        <v>92462622</v>
      </c>
      <c r="Y43" s="24">
        <v>-12686588</v>
      </c>
      <c r="Z43" s="6">
        <v>-13.72</v>
      </c>
      <c r="AA43" s="22">
        <v>92462622</v>
      </c>
    </row>
    <row r="44" spans="1:27" ht="12.75">
      <c r="A44" s="5" t="s">
        <v>47</v>
      </c>
      <c r="B44" s="3"/>
      <c r="C44" s="22">
        <v>54350778</v>
      </c>
      <c r="D44" s="22"/>
      <c r="E44" s="23">
        <v>55311765</v>
      </c>
      <c r="F44" s="24">
        <v>58227424</v>
      </c>
      <c r="G44" s="24">
        <v>1525999</v>
      </c>
      <c r="H44" s="24">
        <v>3702281</v>
      </c>
      <c r="I44" s="24">
        <v>3989163</v>
      </c>
      <c r="J44" s="24">
        <v>9217443</v>
      </c>
      <c r="K44" s="24">
        <v>4898999</v>
      </c>
      <c r="L44" s="24">
        <v>4009317</v>
      </c>
      <c r="M44" s="24">
        <v>4543058</v>
      </c>
      <c r="N44" s="24">
        <v>13451374</v>
      </c>
      <c r="O44" s="24">
        <v>3756410</v>
      </c>
      <c r="P44" s="24">
        <v>5338112</v>
      </c>
      <c r="Q44" s="24">
        <v>9034841</v>
      </c>
      <c r="R44" s="24">
        <v>18129363</v>
      </c>
      <c r="S44" s="24">
        <v>4898163</v>
      </c>
      <c r="T44" s="24">
        <v>5000807</v>
      </c>
      <c r="U44" s="24">
        <v>9116679</v>
      </c>
      <c r="V44" s="24">
        <v>19015649</v>
      </c>
      <c r="W44" s="24">
        <v>59813829</v>
      </c>
      <c r="X44" s="24">
        <v>58227424</v>
      </c>
      <c r="Y44" s="24">
        <v>1586405</v>
      </c>
      <c r="Z44" s="6">
        <v>2.72</v>
      </c>
      <c r="AA44" s="22">
        <v>58227424</v>
      </c>
    </row>
    <row r="45" spans="1:27" ht="12.75">
      <c r="A45" s="5" t="s">
        <v>48</v>
      </c>
      <c r="B45" s="3"/>
      <c r="C45" s="25">
        <v>35861433</v>
      </c>
      <c r="D45" s="25"/>
      <c r="E45" s="26">
        <v>37489473</v>
      </c>
      <c r="F45" s="27">
        <v>42264310</v>
      </c>
      <c r="G45" s="27">
        <v>1738842</v>
      </c>
      <c r="H45" s="27">
        <v>2424553</v>
      </c>
      <c r="I45" s="27">
        <v>3153841</v>
      </c>
      <c r="J45" s="27">
        <v>7317236</v>
      </c>
      <c r="K45" s="27">
        <v>2508209</v>
      </c>
      <c r="L45" s="27">
        <v>2665586</v>
      </c>
      <c r="M45" s="27">
        <v>3057109</v>
      </c>
      <c r="N45" s="27">
        <v>8230904</v>
      </c>
      <c r="O45" s="27">
        <v>2649843</v>
      </c>
      <c r="P45" s="27">
        <v>3238012</v>
      </c>
      <c r="Q45" s="27">
        <v>5268461</v>
      </c>
      <c r="R45" s="27">
        <v>11156316</v>
      </c>
      <c r="S45" s="27">
        <v>2205082</v>
      </c>
      <c r="T45" s="27">
        <v>3041514</v>
      </c>
      <c r="U45" s="27">
        <v>6932413</v>
      </c>
      <c r="V45" s="27">
        <v>12179009</v>
      </c>
      <c r="W45" s="27">
        <v>38883465</v>
      </c>
      <c r="X45" s="27">
        <v>42264310</v>
      </c>
      <c r="Y45" s="27">
        <v>-3380845</v>
      </c>
      <c r="Z45" s="7">
        <v>-8</v>
      </c>
      <c r="AA45" s="25">
        <v>42264310</v>
      </c>
    </row>
    <row r="46" spans="1:27" ht="12.75">
      <c r="A46" s="5" t="s">
        <v>49</v>
      </c>
      <c r="B46" s="3"/>
      <c r="C46" s="22">
        <v>42927708</v>
      </c>
      <c r="D46" s="22"/>
      <c r="E46" s="23">
        <v>50206982</v>
      </c>
      <c r="F46" s="24">
        <v>50573173</v>
      </c>
      <c r="G46" s="24">
        <v>2158048</v>
      </c>
      <c r="H46" s="24">
        <v>2595126</v>
      </c>
      <c r="I46" s="24">
        <v>2937930</v>
      </c>
      <c r="J46" s="24">
        <v>7691104</v>
      </c>
      <c r="K46" s="24">
        <v>3218564</v>
      </c>
      <c r="L46" s="24">
        <v>3130710</v>
      </c>
      <c r="M46" s="24">
        <v>2867417</v>
      </c>
      <c r="N46" s="24">
        <v>9216691</v>
      </c>
      <c r="O46" s="24">
        <v>2570853</v>
      </c>
      <c r="P46" s="24">
        <v>2491736</v>
      </c>
      <c r="Q46" s="24">
        <v>3121549</v>
      </c>
      <c r="R46" s="24">
        <v>8184138</v>
      </c>
      <c r="S46" s="24">
        <v>2248670</v>
      </c>
      <c r="T46" s="24">
        <v>3924842</v>
      </c>
      <c r="U46" s="24">
        <v>6436155</v>
      </c>
      <c r="V46" s="24">
        <v>12609667</v>
      </c>
      <c r="W46" s="24">
        <v>37701600</v>
      </c>
      <c r="X46" s="24">
        <v>50573173</v>
      </c>
      <c r="Y46" s="24">
        <v>-12871573</v>
      </c>
      <c r="Z46" s="6">
        <v>-25.45</v>
      </c>
      <c r="AA46" s="22">
        <v>50573173</v>
      </c>
    </row>
    <row r="47" spans="1:27" ht="12.75">
      <c r="A47" s="2" t="s">
        <v>50</v>
      </c>
      <c r="B47" s="8" t="s">
        <v>51</v>
      </c>
      <c r="C47" s="19">
        <v>202946</v>
      </c>
      <c r="D47" s="19"/>
      <c r="E47" s="20">
        <v>295040</v>
      </c>
      <c r="F47" s="21">
        <v>245040</v>
      </c>
      <c r="G47" s="21"/>
      <c r="H47" s="21"/>
      <c r="I47" s="21"/>
      <c r="J47" s="21"/>
      <c r="K47" s="21"/>
      <c r="L47" s="21"/>
      <c r="M47" s="21"/>
      <c r="N47" s="21"/>
      <c r="O47" s="21"/>
      <c r="P47" s="21">
        <v>3993</v>
      </c>
      <c r="Q47" s="21"/>
      <c r="R47" s="21">
        <v>3993</v>
      </c>
      <c r="S47" s="21"/>
      <c r="T47" s="21"/>
      <c r="U47" s="21"/>
      <c r="V47" s="21"/>
      <c r="W47" s="21">
        <v>3993</v>
      </c>
      <c r="X47" s="21">
        <v>245040</v>
      </c>
      <c r="Y47" s="21">
        <v>-241047</v>
      </c>
      <c r="Z47" s="4">
        <v>-98.37</v>
      </c>
      <c r="AA47" s="19">
        <v>245040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484486265</v>
      </c>
      <c r="D48" s="40">
        <f>+D28+D32+D38+D42+D47</f>
        <v>0</v>
      </c>
      <c r="E48" s="41">
        <f t="shared" si="9"/>
        <v>574584625</v>
      </c>
      <c r="F48" s="42">
        <f t="shared" si="9"/>
        <v>612888532</v>
      </c>
      <c r="G48" s="42">
        <f t="shared" si="9"/>
        <v>23124098</v>
      </c>
      <c r="H48" s="42">
        <f t="shared" si="9"/>
        <v>40793285</v>
      </c>
      <c r="I48" s="42">
        <f t="shared" si="9"/>
        <v>42082566</v>
      </c>
      <c r="J48" s="42">
        <f t="shared" si="9"/>
        <v>105999949</v>
      </c>
      <c r="K48" s="42">
        <f t="shared" si="9"/>
        <v>37482771</v>
      </c>
      <c r="L48" s="42">
        <f t="shared" si="9"/>
        <v>38792307</v>
      </c>
      <c r="M48" s="42">
        <f t="shared" si="9"/>
        <v>44319771</v>
      </c>
      <c r="N48" s="42">
        <f t="shared" si="9"/>
        <v>120594849</v>
      </c>
      <c r="O48" s="42">
        <f t="shared" si="9"/>
        <v>34945630</v>
      </c>
      <c r="P48" s="42">
        <f t="shared" si="9"/>
        <v>38200299</v>
      </c>
      <c r="Q48" s="42">
        <f t="shared" si="9"/>
        <v>50384032</v>
      </c>
      <c r="R48" s="42">
        <f t="shared" si="9"/>
        <v>123529961</v>
      </c>
      <c r="S48" s="42">
        <f t="shared" si="9"/>
        <v>32896681</v>
      </c>
      <c r="T48" s="42">
        <f t="shared" si="9"/>
        <v>37238394</v>
      </c>
      <c r="U48" s="42">
        <f t="shared" si="9"/>
        <v>70143607</v>
      </c>
      <c r="V48" s="42">
        <f t="shared" si="9"/>
        <v>140278682</v>
      </c>
      <c r="W48" s="42">
        <f t="shared" si="9"/>
        <v>490403441</v>
      </c>
      <c r="X48" s="42">
        <f t="shared" si="9"/>
        <v>612888532</v>
      </c>
      <c r="Y48" s="42">
        <f t="shared" si="9"/>
        <v>-122485091</v>
      </c>
      <c r="Z48" s="43">
        <f>+IF(X48&lt;&gt;0,+(Y48/X48)*100,0)</f>
        <v>-19.98488870403599</v>
      </c>
      <c r="AA48" s="40">
        <f>+AA28+AA32+AA38+AA42+AA47</f>
        <v>612888532</v>
      </c>
    </row>
    <row r="49" spans="1:27" ht="12.75">
      <c r="A49" s="14" t="s">
        <v>87</v>
      </c>
      <c r="B49" s="15"/>
      <c r="C49" s="44">
        <f aca="true" t="shared" si="10" ref="C49:Y49">+C25-C48</f>
        <v>88636592</v>
      </c>
      <c r="D49" s="44">
        <f>+D25-D48</f>
        <v>0</v>
      </c>
      <c r="E49" s="45">
        <f t="shared" si="10"/>
        <v>47254590</v>
      </c>
      <c r="F49" s="46">
        <f t="shared" si="10"/>
        <v>50604447</v>
      </c>
      <c r="G49" s="46">
        <f t="shared" si="10"/>
        <v>43500351</v>
      </c>
      <c r="H49" s="46">
        <f t="shared" si="10"/>
        <v>-8399673</v>
      </c>
      <c r="I49" s="46">
        <f t="shared" si="10"/>
        <v>-9211873</v>
      </c>
      <c r="J49" s="46">
        <f t="shared" si="10"/>
        <v>25888805</v>
      </c>
      <c r="K49" s="46">
        <f t="shared" si="10"/>
        <v>-3138614</v>
      </c>
      <c r="L49" s="46">
        <f t="shared" si="10"/>
        <v>-2994350</v>
      </c>
      <c r="M49" s="46">
        <f t="shared" si="10"/>
        <v>-8445952</v>
      </c>
      <c r="N49" s="46">
        <f t="shared" si="10"/>
        <v>-14578916</v>
      </c>
      <c r="O49" s="46">
        <f t="shared" si="10"/>
        <v>9449145</v>
      </c>
      <c r="P49" s="46">
        <f t="shared" si="10"/>
        <v>-6448583</v>
      </c>
      <c r="Q49" s="46">
        <f t="shared" si="10"/>
        <v>-19409279</v>
      </c>
      <c r="R49" s="46">
        <f t="shared" si="10"/>
        <v>-16408717</v>
      </c>
      <c r="S49" s="46">
        <f t="shared" si="10"/>
        <v>-6232555</v>
      </c>
      <c r="T49" s="46">
        <f t="shared" si="10"/>
        <v>-12503293</v>
      </c>
      <c r="U49" s="46">
        <f t="shared" si="10"/>
        <v>-22878608</v>
      </c>
      <c r="V49" s="46">
        <f t="shared" si="10"/>
        <v>-41614456</v>
      </c>
      <c r="W49" s="46">
        <f t="shared" si="10"/>
        <v>-46713284</v>
      </c>
      <c r="X49" s="46">
        <f>IF(F25=F48,0,X25-X48)</f>
        <v>50604447</v>
      </c>
      <c r="Y49" s="46">
        <f t="shared" si="10"/>
        <v>-97317731</v>
      </c>
      <c r="Z49" s="47">
        <f>+IF(X49&lt;&gt;0,+(Y49/X49)*100,0)</f>
        <v>-192.31063032859544</v>
      </c>
      <c r="AA49" s="44">
        <f>+AA25-AA48</f>
        <v>50604447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12882688</v>
      </c>
      <c r="D5" s="19">
        <f>SUM(D6:D8)</f>
        <v>0</v>
      </c>
      <c r="E5" s="20">
        <f t="shared" si="0"/>
        <v>317772527</v>
      </c>
      <c r="F5" s="21">
        <f t="shared" si="0"/>
        <v>334874969</v>
      </c>
      <c r="G5" s="21">
        <f t="shared" si="0"/>
        <v>36748435</v>
      </c>
      <c r="H5" s="21">
        <f t="shared" si="0"/>
        <v>21556761</v>
      </c>
      <c r="I5" s="21">
        <f t="shared" si="0"/>
        <v>24585957</v>
      </c>
      <c r="J5" s="21">
        <f t="shared" si="0"/>
        <v>82891153</v>
      </c>
      <c r="K5" s="21">
        <f t="shared" si="0"/>
        <v>29361642</v>
      </c>
      <c r="L5" s="21">
        <f t="shared" si="0"/>
        <v>26010942</v>
      </c>
      <c r="M5" s="21">
        <f t="shared" si="0"/>
        <v>33338837</v>
      </c>
      <c r="N5" s="21">
        <f t="shared" si="0"/>
        <v>88711421</v>
      </c>
      <c r="O5" s="21">
        <f t="shared" si="0"/>
        <v>26734940</v>
      </c>
      <c r="P5" s="21">
        <f t="shared" si="0"/>
        <v>22949841</v>
      </c>
      <c r="Q5" s="21">
        <f t="shared" si="0"/>
        <v>30464350</v>
      </c>
      <c r="R5" s="21">
        <f t="shared" si="0"/>
        <v>80149131</v>
      </c>
      <c r="S5" s="21">
        <f t="shared" si="0"/>
        <v>17702598</v>
      </c>
      <c r="T5" s="21">
        <f t="shared" si="0"/>
        <v>24009613</v>
      </c>
      <c r="U5" s="21">
        <f t="shared" si="0"/>
        <v>30394092</v>
      </c>
      <c r="V5" s="21">
        <f t="shared" si="0"/>
        <v>72106303</v>
      </c>
      <c r="W5" s="21">
        <f t="shared" si="0"/>
        <v>323858008</v>
      </c>
      <c r="X5" s="21">
        <f t="shared" si="0"/>
        <v>334874969</v>
      </c>
      <c r="Y5" s="21">
        <f t="shared" si="0"/>
        <v>-11016961</v>
      </c>
      <c r="Z5" s="4">
        <f>+IF(X5&lt;&gt;0,+(Y5/X5)*100,0)</f>
        <v>-3.289872943594061</v>
      </c>
      <c r="AA5" s="19">
        <f>SUM(AA6:AA8)</f>
        <v>334874969</v>
      </c>
    </row>
    <row r="6" spans="1:27" ht="12.75">
      <c r="A6" s="5" t="s">
        <v>32</v>
      </c>
      <c r="B6" s="3"/>
      <c r="C6" s="22">
        <v>94</v>
      </c>
      <c r="D6" s="22"/>
      <c r="E6" s="23">
        <v>31167927</v>
      </c>
      <c r="F6" s="24">
        <v>30952627</v>
      </c>
      <c r="G6" s="24">
        <v>14336944</v>
      </c>
      <c r="H6" s="24">
        <v>18854</v>
      </c>
      <c r="I6" s="24">
        <v>16270</v>
      </c>
      <c r="J6" s="24">
        <v>14372068</v>
      </c>
      <c r="K6" s="24">
        <v>18727</v>
      </c>
      <c r="L6" s="24">
        <v>24015</v>
      </c>
      <c r="M6" s="24">
        <v>8961351</v>
      </c>
      <c r="N6" s="24">
        <v>9004093</v>
      </c>
      <c r="O6" s="24">
        <v>54985</v>
      </c>
      <c r="P6" s="24">
        <v>17904</v>
      </c>
      <c r="Q6" s="24">
        <v>6733711</v>
      </c>
      <c r="R6" s="24">
        <v>6806600</v>
      </c>
      <c r="S6" s="24">
        <v>385</v>
      </c>
      <c r="T6" s="24">
        <v>10574</v>
      </c>
      <c r="U6" s="24">
        <v>1877662</v>
      </c>
      <c r="V6" s="24">
        <v>1888621</v>
      </c>
      <c r="W6" s="24">
        <v>32071382</v>
      </c>
      <c r="X6" s="24">
        <v>30952627</v>
      </c>
      <c r="Y6" s="24">
        <v>1118755</v>
      </c>
      <c r="Z6" s="6">
        <v>3.61</v>
      </c>
      <c r="AA6" s="22">
        <v>30952627</v>
      </c>
    </row>
    <row r="7" spans="1:27" ht="12.75">
      <c r="A7" s="5" t="s">
        <v>33</v>
      </c>
      <c r="B7" s="3"/>
      <c r="C7" s="25">
        <v>12875019</v>
      </c>
      <c r="D7" s="25"/>
      <c r="E7" s="26">
        <v>286568600</v>
      </c>
      <c r="F7" s="27">
        <v>303886600</v>
      </c>
      <c r="G7" s="27">
        <v>22411491</v>
      </c>
      <c r="H7" s="27">
        <v>21525807</v>
      </c>
      <c r="I7" s="27">
        <v>24563618</v>
      </c>
      <c r="J7" s="27">
        <v>68500916</v>
      </c>
      <c r="K7" s="27">
        <v>29336855</v>
      </c>
      <c r="L7" s="27">
        <v>25980867</v>
      </c>
      <c r="M7" s="27">
        <v>24371426</v>
      </c>
      <c r="N7" s="27">
        <v>79689148</v>
      </c>
      <c r="O7" s="27">
        <v>26680561</v>
      </c>
      <c r="P7" s="27">
        <v>22931937</v>
      </c>
      <c r="Q7" s="27">
        <v>23730639</v>
      </c>
      <c r="R7" s="27">
        <v>73343137</v>
      </c>
      <c r="S7" s="27">
        <v>17702213</v>
      </c>
      <c r="T7" s="27">
        <v>23999039</v>
      </c>
      <c r="U7" s="27">
        <v>28516430</v>
      </c>
      <c r="V7" s="27">
        <v>70217682</v>
      </c>
      <c r="W7" s="27">
        <v>291750883</v>
      </c>
      <c r="X7" s="27">
        <v>303886600</v>
      </c>
      <c r="Y7" s="27">
        <v>-12135717</v>
      </c>
      <c r="Z7" s="7">
        <v>-3.99</v>
      </c>
      <c r="AA7" s="25">
        <v>303886600</v>
      </c>
    </row>
    <row r="8" spans="1:27" ht="12.75">
      <c r="A8" s="5" t="s">
        <v>34</v>
      </c>
      <c r="B8" s="3"/>
      <c r="C8" s="22">
        <v>7575</v>
      </c>
      <c r="D8" s="22"/>
      <c r="E8" s="23">
        <v>36000</v>
      </c>
      <c r="F8" s="24">
        <v>35742</v>
      </c>
      <c r="G8" s="24"/>
      <c r="H8" s="24">
        <v>12100</v>
      </c>
      <c r="I8" s="24">
        <v>6069</v>
      </c>
      <c r="J8" s="24">
        <v>18169</v>
      </c>
      <c r="K8" s="24">
        <v>6060</v>
      </c>
      <c r="L8" s="24">
        <v>6060</v>
      </c>
      <c r="M8" s="24">
        <v>6060</v>
      </c>
      <c r="N8" s="24">
        <v>18180</v>
      </c>
      <c r="O8" s="24">
        <v>-606</v>
      </c>
      <c r="P8" s="24"/>
      <c r="Q8" s="24"/>
      <c r="R8" s="24">
        <v>-606</v>
      </c>
      <c r="S8" s="24"/>
      <c r="T8" s="24"/>
      <c r="U8" s="24"/>
      <c r="V8" s="24"/>
      <c r="W8" s="24">
        <v>35743</v>
      </c>
      <c r="X8" s="24">
        <v>35742</v>
      </c>
      <c r="Y8" s="24">
        <v>1</v>
      </c>
      <c r="Z8" s="6"/>
      <c r="AA8" s="22">
        <v>35742</v>
      </c>
    </row>
    <row r="9" spans="1:27" ht="12.75">
      <c r="A9" s="2" t="s">
        <v>35</v>
      </c>
      <c r="B9" s="3"/>
      <c r="C9" s="19">
        <f aca="true" t="shared" si="1" ref="C9:Y9">SUM(C10:C14)</f>
        <v>37357733</v>
      </c>
      <c r="D9" s="19">
        <f>SUM(D10:D14)</f>
        <v>0</v>
      </c>
      <c r="E9" s="20">
        <f t="shared" si="1"/>
        <v>132967842</v>
      </c>
      <c r="F9" s="21">
        <f t="shared" si="1"/>
        <v>186498919</v>
      </c>
      <c r="G9" s="21">
        <f t="shared" si="1"/>
        <v>6037184</v>
      </c>
      <c r="H9" s="21">
        <f t="shared" si="1"/>
        <v>5545982</v>
      </c>
      <c r="I9" s="21">
        <f t="shared" si="1"/>
        <v>27328977</v>
      </c>
      <c r="J9" s="21">
        <f t="shared" si="1"/>
        <v>38912143</v>
      </c>
      <c r="K9" s="21">
        <f t="shared" si="1"/>
        <v>15491468</v>
      </c>
      <c r="L9" s="21">
        <f t="shared" si="1"/>
        <v>13402325</v>
      </c>
      <c r="M9" s="21">
        <f t="shared" si="1"/>
        <v>50311497</v>
      </c>
      <c r="N9" s="21">
        <f t="shared" si="1"/>
        <v>79205290</v>
      </c>
      <c r="O9" s="21">
        <f t="shared" si="1"/>
        <v>4214879</v>
      </c>
      <c r="P9" s="21">
        <f t="shared" si="1"/>
        <v>7287936</v>
      </c>
      <c r="Q9" s="21">
        <f t="shared" si="1"/>
        <v>11738089</v>
      </c>
      <c r="R9" s="21">
        <f t="shared" si="1"/>
        <v>23240904</v>
      </c>
      <c r="S9" s="21">
        <f t="shared" si="1"/>
        <v>11047247</v>
      </c>
      <c r="T9" s="21">
        <f t="shared" si="1"/>
        <v>11579058</v>
      </c>
      <c r="U9" s="21">
        <f t="shared" si="1"/>
        <v>11177476</v>
      </c>
      <c r="V9" s="21">
        <f t="shared" si="1"/>
        <v>33803781</v>
      </c>
      <c r="W9" s="21">
        <f t="shared" si="1"/>
        <v>175162118</v>
      </c>
      <c r="X9" s="21">
        <f t="shared" si="1"/>
        <v>186498919</v>
      </c>
      <c r="Y9" s="21">
        <f t="shared" si="1"/>
        <v>-11336801</v>
      </c>
      <c r="Z9" s="4">
        <f>+IF(X9&lt;&gt;0,+(Y9/X9)*100,0)</f>
        <v>-6.078748906850232</v>
      </c>
      <c r="AA9" s="19">
        <f>SUM(AA10:AA14)</f>
        <v>186498919</v>
      </c>
    </row>
    <row r="10" spans="1:27" ht="12.75">
      <c r="A10" s="5" t="s">
        <v>36</v>
      </c>
      <c r="B10" s="3"/>
      <c r="C10" s="22">
        <v>1371761</v>
      </c>
      <c r="D10" s="22"/>
      <c r="E10" s="23">
        <v>8073030</v>
      </c>
      <c r="F10" s="24">
        <v>8077174</v>
      </c>
      <c r="G10" s="24">
        <v>899932</v>
      </c>
      <c r="H10" s="24">
        <v>768027</v>
      </c>
      <c r="I10" s="24">
        <v>723783</v>
      </c>
      <c r="J10" s="24">
        <v>2391742</v>
      </c>
      <c r="K10" s="24">
        <v>775405</v>
      </c>
      <c r="L10" s="24">
        <v>1267805</v>
      </c>
      <c r="M10" s="24">
        <v>738369</v>
      </c>
      <c r="N10" s="24">
        <v>2781579</v>
      </c>
      <c r="O10" s="24">
        <v>749577</v>
      </c>
      <c r="P10" s="24">
        <v>787403</v>
      </c>
      <c r="Q10" s="24">
        <v>687893</v>
      </c>
      <c r="R10" s="24">
        <v>2224873</v>
      </c>
      <c r="S10" s="24">
        <v>640627</v>
      </c>
      <c r="T10" s="24">
        <v>-90082</v>
      </c>
      <c r="U10" s="24">
        <v>62262</v>
      </c>
      <c r="V10" s="24">
        <v>612807</v>
      </c>
      <c r="W10" s="24">
        <v>8011001</v>
      </c>
      <c r="X10" s="24">
        <v>8077174</v>
      </c>
      <c r="Y10" s="24">
        <v>-66173</v>
      </c>
      <c r="Z10" s="6">
        <v>-0.82</v>
      </c>
      <c r="AA10" s="22">
        <v>8077174</v>
      </c>
    </row>
    <row r="11" spans="1:27" ht="12.75">
      <c r="A11" s="5" t="s">
        <v>37</v>
      </c>
      <c r="B11" s="3"/>
      <c r="C11" s="22">
        <v>17030993</v>
      </c>
      <c r="D11" s="22"/>
      <c r="E11" s="23">
        <v>24825400</v>
      </c>
      <c r="F11" s="24">
        <v>24825400</v>
      </c>
      <c r="G11" s="24">
        <v>1247030</v>
      </c>
      <c r="H11" s="24">
        <v>1304600</v>
      </c>
      <c r="I11" s="24">
        <v>2183924</v>
      </c>
      <c r="J11" s="24">
        <v>4735554</v>
      </c>
      <c r="K11" s="24">
        <v>1456500</v>
      </c>
      <c r="L11" s="24">
        <v>1963041</v>
      </c>
      <c r="M11" s="24">
        <v>2981144</v>
      </c>
      <c r="N11" s="24">
        <v>6400685</v>
      </c>
      <c r="O11" s="24">
        <v>35801</v>
      </c>
      <c r="P11" s="24">
        <v>2570122</v>
      </c>
      <c r="Q11" s="24">
        <v>1858036</v>
      </c>
      <c r="R11" s="24">
        <v>4463959</v>
      </c>
      <c r="S11" s="24">
        <v>199818</v>
      </c>
      <c r="T11" s="24">
        <v>1626902</v>
      </c>
      <c r="U11" s="24">
        <v>1463115</v>
      </c>
      <c r="V11" s="24">
        <v>3289835</v>
      </c>
      <c r="W11" s="24">
        <v>18890033</v>
      </c>
      <c r="X11" s="24">
        <v>24825400</v>
      </c>
      <c r="Y11" s="24">
        <v>-5935367</v>
      </c>
      <c r="Z11" s="6">
        <v>-23.91</v>
      </c>
      <c r="AA11" s="22">
        <v>24825400</v>
      </c>
    </row>
    <row r="12" spans="1:27" ht="12.75">
      <c r="A12" s="5" t="s">
        <v>38</v>
      </c>
      <c r="B12" s="3"/>
      <c r="C12" s="22">
        <v>-4118211</v>
      </c>
      <c r="D12" s="22"/>
      <c r="E12" s="23">
        <v>47392973</v>
      </c>
      <c r="F12" s="24">
        <v>49601375</v>
      </c>
      <c r="G12" s="24">
        <v>3783314</v>
      </c>
      <c r="H12" s="24">
        <v>3437423</v>
      </c>
      <c r="I12" s="24">
        <v>3211453</v>
      </c>
      <c r="J12" s="24">
        <v>10432190</v>
      </c>
      <c r="K12" s="24">
        <v>3544468</v>
      </c>
      <c r="L12" s="24">
        <v>3722782</v>
      </c>
      <c r="M12" s="24">
        <v>3185910</v>
      </c>
      <c r="N12" s="24">
        <v>10453160</v>
      </c>
      <c r="O12" s="24">
        <v>3380513</v>
      </c>
      <c r="P12" s="24">
        <v>3101881</v>
      </c>
      <c r="Q12" s="24">
        <v>4330362</v>
      </c>
      <c r="R12" s="24">
        <v>10812756</v>
      </c>
      <c r="S12" s="24">
        <v>2014091</v>
      </c>
      <c r="T12" s="24">
        <v>2897282</v>
      </c>
      <c r="U12" s="24">
        <v>2888314</v>
      </c>
      <c r="V12" s="24">
        <v>7799687</v>
      </c>
      <c r="W12" s="24">
        <v>39497793</v>
      </c>
      <c r="X12" s="24">
        <v>49601375</v>
      </c>
      <c r="Y12" s="24">
        <v>-10103582</v>
      </c>
      <c r="Z12" s="6">
        <v>-20.37</v>
      </c>
      <c r="AA12" s="22">
        <v>49601375</v>
      </c>
    </row>
    <row r="13" spans="1:27" ht="12.75">
      <c r="A13" s="5" t="s">
        <v>39</v>
      </c>
      <c r="B13" s="3"/>
      <c r="C13" s="22">
        <v>23073190</v>
      </c>
      <c r="D13" s="22"/>
      <c r="E13" s="23">
        <v>52676439</v>
      </c>
      <c r="F13" s="24">
        <v>103994970</v>
      </c>
      <c r="G13" s="24">
        <v>106908</v>
      </c>
      <c r="H13" s="24">
        <v>35932</v>
      </c>
      <c r="I13" s="24">
        <v>21209817</v>
      </c>
      <c r="J13" s="24">
        <v>21352657</v>
      </c>
      <c r="K13" s="24">
        <v>9715095</v>
      </c>
      <c r="L13" s="24">
        <v>6448697</v>
      </c>
      <c r="M13" s="24">
        <v>43406074</v>
      </c>
      <c r="N13" s="24">
        <v>59569866</v>
      </c>
      <c r="O13" s="24">
        <v>48988</v>
      </c>
      <c r="P13" s="24">
        <v>828530</v>
      </c>
      <c r="Q13" s="24">
        <v>4861798</v>
      </c>
      <c r="R13" s="24">
        <v>5739316</v>
      </c>
      <c r="S13" s="24">
        <v>8192711</v>
      </c>
      <c r="T13" s="24">
        <v>7144956</v>
      </c>
      <c r="U13" s="24">
        <v>6763785</v>
      </c>
      <c r="V13" s="24">
        <v>22101452</v>
      </c>
      <c r="W13" s="24">
        <v>108763291</v>
      </c>
      <c r="X13" s="24">
        <v>103994970</v>
      </c>
      <c r="Y13" s="24">
        <v>4768321</v>
      </c>
      <c r="Z13" s="6">
        <v>4.59</v>
      </c>
      <c r="AA13" s="22">
        <v>103994970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1420286</v>
      </c>
      <c r="D15" s="19">
        <f>SUM(D16:D18)</f>
        <v>0</v>
      </c>
      <c r="E15" s="20">
        <f t="shared" si="2"/>
        <v>14270400</v>
      </c>
      <c r="F15" s="21">
        <f t="shared" si="2"/>
        <v>17946173</v>
      </c>
      <c r="G15" s="21">
        <f t="shared" si="2"/>
        <v>455474</v>
      </c>
      <c r="H15" s="21">
        <f t="shared" si="2"/>
        <v>979948</v>
      </c>
      <c r="I15" s="21">
        <f t="shared" si="2"/>
        <v>800746</v>
      </c>
      <c r="J15" s="21">
        <f t="shared" si="2"/>
        <v>2236168</v>
      </c>
      <c r="K15" s="21">
        <f t="shared" si="2"/>
        <v>943942</v>
      </c>
      <c r="L15" s="21">
        <f t="shared" si="2"/>
        <v>951583</v>
      </c>
      <c r="M15" s="21">
        <f t="shared" si="2"/>
        <v>647816</v>
      </c>
      <c r="N15" s="21">
        <f t="shared" si="2"/>
        <v>2543341</v>
      </c>
      <c r="O15" s="21">
        <f t="shared" si="2"/>
        <v>603986</v>
      </c>
      <c r="P15" s="21">
        <f t="shared" si="2"/>
        <v>706262</v>
      </c>
      <c r="Q15" s="21">
        <f t="shared" si="2"/>
        <v>2260242</v>
      </c>
      <c r="R15" s="21">
        <f t="shared" si="2"/>
        <v>3570490</v>
      </c>
      <c r="S15" s="21">
        <f t="shared" si="2"/>
        <v>379930</v>
      </c>
      <c r="T15" s="21">
        <f t="shared" si="2"/>
        <v>273304</v>
      </c>
      <c r="U15" s="21">
        <f t="shared" si="2"/>
        <v>5450885</v>
      </c>
      <c r="V15" s="21">
        <f t="shared" si="2"/>
        <v>6104119</v>
      </c>
      <c r="W15" s="21">
        <f t="shared" si="2"/>
        <v>14454118</v>
      </c>
      <c r="X15" s="21">
        <f t="shared" si="2"/>
        <v>17946173</v>
      </c>
      <c r="Y15" s="21">
        <f t="shared" si="2"/>
        <v>-3492055</v>
      </c>
      <c r="Z15" s="4">
        <f>+IF(X15&lt;&gt;0,+(Y15/X15)*100,0)</f>
        <v>-19.458494019867075</v>
      </c>
      <c r="AA15" s="19">
        <f>SUM(AA16:AA18)</f>
        <v>17946173</v>
      </c>
    </row>
    <row r="16" spans="1:27" ht="12.75">
      <c r="A16" s="5" t="s">
        <v>42</v>
      </c>
      <c r="B16" s="3"/>
      <c r="C16" s="22">
        <v>392834</v>
      </c>
      <c r="D16" s="22"/>
      <c r="E16" s="23">
        <v>10018700</v>
      </c>
      <c r="F16" s="24">
        <v>10018700</v>
      </c>
      <c r="G16" s="24">
        <v>413913</v>
      </c>
      <c r="H16" s="24">
        <v>817786</v>
      </c>
      <c r="I16" s="24">
        <v>782665</v>
      </c>
      <c r="J16" s="24">
        <v>2014364</v>
      </c>
      <c r="K16" s="24">
        <v>919834</v>
      </c>
      <c r="L16" s="24">
        <v>951583</v>
      </c>
      <c r="M16" s="24">
        <v>641789</v>
      </c>
      <c r="N16" s="24">
        <v>2513206</v>
      </c>
      <c r="O16" s="24">
        <v>597959</v>
      </c>
      <c r="P16" s="24">
        <v>664633</v>
      </c>
      <c r="Q16" s="24">
        <v>626344</v>
      </c>
      <c r="R16" s="24">
        <v>1888936</v>
      </c>
      <c r="S16" s="24">
        <v>301681</v>
      </c>
      <c r="T16" s="24">
        <v>223839</v>
      </c>
      <c r="U16" s="24">
        <v>1073676</v>
      </c>
      <c r="V16" s="24">
        <v>1599196</v>
      </c>
      <c r="W16" s="24">
        <v>8015702</v>
      </c>
      <c r="X16" s="24">
        <v>10018700</v>
      </c>
      <c r="Y16" s="24">
        <v>-2002998</v>
      </c>
      <c r="Z16" s="6">
        <v>-19.99</v>
      </c>
      <c r="AA16" s="22">
        <v>10018700</v>
      </c>
    </row>
    <row r="17" spans="1:27" ht="12.75">
      <c r="A17" s="5" t="s">
        <v>43</v>
      </c>
      <c r="B17" s="3"/>
      <c r="C17" s="22">
        <v>798049</v>
      </c>
      <c r="D17" s="22"/>
      <c r="E17" s="23">
        <v>4206400</v>
      </c>
      <c r="F17" s="24">
        <v>7882173</v>
      </c>
      <c r="G17" s="24">
        <v>12054</v>
      </c>
      <c r="H17" s="24">
        <v>162162</v>
      </c>
      <c r="I17" s="24">
        <v>18081</v>
      </c>
      <c r="J17" s="24">
        <v>192297</v>
      </c>
      <c r="K17" s="24">
        <v>24108</v>
      </c>
      <c r="L17" s="24"/>
      <c r="M17" s="24">
        <v>6027</v>
      </c>
      <c r="N17" s="24">
        <v>30135</v>
      </c>
      <c r="O17" s="24">
        <v>6027</v>
      </c>
      <c r="P17" s="24">
        <v>41629</v>
      </c>
      <c r="Q17" s="24">
        <v>1633898</v>
      </c>
      <c r="R17" s="24">
        <v>1681554</v>
      </c>
      <c r="S17" s="24">
        <v>80708</v>
      </c>
      <c r="T17" s="24">
        <v>51924</v>
      </c>
      <c r="U17" s="24">
        <v>4379668</v>
      </c>
      <c r="V17" s="24">
        <v>4512300</v>
      </c>
      <c r="W17" s="24">
        <v>6416286</v>
      </c>
      <c r="X17" s="24">
        <v>7882173</v>
      </c>
      <c r="Y17" s="24">
        <v>-1465887</v>
      </c>
      <c r="Z17" s="6">
        <v>-18.6</v>
      </c>
      <c r="AA17" s="22">
        <v>7882173</v>
      </c>
    </row>
    <row r="18" spans="1:27" ht="12.75">
      <c r="A18" s="5" t="s">
        <v>44</v>
      </c>
      <c r="B18" s="3"/>
      <c r="C18" s="22">
        <v>229403</v>
      </c>
      <c r="D18" s="22"/>
      <c r="E18" s="23">
        <v>45300</v>
      </c>
      <c r="F18" s="24">
        <v>45300</v>
      </c>
      <c r="G18" s="24">
        <v>29507</v>
      </c>
      <c r="H18" s="24"/>
      <c r="I18" s="24"/>
      <c r="J18" s="24">
        <v>29507</v>
      </c>
      <c r="K18" s="24"/>
      <c r="L18" s="24"/>
      <c r="M18" s="24"/>
      <c r="N18" s="24"/>
      <c r="O18" s="24"/>
      <c r="P18" s="24"/>
      <c r="Q18" s="24"/>
      <c r="R18" s="24"/>
      <c r="S18" s="24">
        <v>-2459</v>
      </c>
      <c r="T18" s="24">
        <v>-2459</v>
      </c>
      <c r="U18" s="24">
        <v>-2459</v>
      </c>
      <c r="V18" s="24">
        <v>-7377</v>
      </c>
      <c r="W18" s="24">
        <v>22130</v>
      </c>
      <c r="X18" s="24">
        <v>45300</v>
      </c>
      <c r="Y18" s="24">
        <v>-23170</v>
      </c>
      <c r="Z18" s="6">
        <v>-51.15</v>
      </c>
      <c r="AA18" s="22">
        <v>45300</v>
      </c>
    </row>
    <row r="19" spans="1:27" ht="12.75">
      <c r="A19" s="2" t="s">
        <v>45</v>
      </c>
      <c r="B19" s="8"/>
      <c r="C19" s="19">
        <f aca="true" t="shared" si="3" ref="C19:Y19">SUM(C20:C23)</f>
        <v>30400021</v>
      </c>
      <c r="D19" s="19">
        <f>SUM(D20:D23)</f>
        <v>0</v>
      </c>
      <c r="E19" s="20">
        <f t="shared" si="3"/>
        <v>778700136</v>
      </c>
      <c r="F19" s="21">
        <f t="shared" si="3"/>
        <v>789028938</v>
      </c>
      <c r="G19" s="21">
        <f t="shared" si="3"/>
        <v>84684589</v>
      </c>
      <c r="H19" s="21">
        <f t="shared" si="3"/>
        <v>69210708</v>
      </c>
      <c r="I19" s="21">
        <f t="shared" si="3"/>
        <v>60813648</v>
      </c>
      <c r="J19" s="21">
        <f t="shared" si="3"/>
        <v>214708945</v>
      </c>
      <c r="K19" s="21">
        <f t="shared" si="3"/>
        <v>58840991</v>
      </c>
      <c r="L19" s="21">
        <f t="shared" si="3"/>
        <v>61044322</v>
      </c>
      <c r="M19" s="21">
        <f t="shared" si="3"/>
        <v>88679948</v>
      </c>
      <c r="N19" s="21">
        <f t="shared" si="3"/>
        <v>208565261</v>
      </c>
      <c r="O19" s="21">
        <f t="shared" si="3"/>
        <v>66126837</v>
      </c>
      <c r="P19" s="21">
        <f t="shared" si="3"/>
        <v>62051523</v>
      </c>
      <c r="Q19" s="21">
        <f t="shared" si="3"/>
        <v>78115320</v>
      </c>
      <c r="R19" s="21">
        <f t="shared" si="3"/>
        <v>206293680</v>
      </c>
      <c r="S19" s="21">
        <f t="shared" si="3"/>
        <v>56594847</v>
      </c>
      <c r="T19" s="21">
        <f t="shared" si="3"/>
        <v>56762875</v>
      </c>
      <c r="U19" s="21">
        <f t="shared" si="3"/>
        <v>49623529</v>
      </c>
      <c r="V19" s="21">
        <f t="shared" si="3"/>
        <v>162981251</v>
      </c>
      <c r="W19" s="21">
        <f t="shared" si="3"/>
        <v>792549137</v>
      </c>
      <c r="X19" s="21">
        <f t="shared" si="3"/>
        <v>789028938</v>
      </c>
      <c r="Y19" s="21">
        <f t="shared" si="3"/>
        <v>3520199</v>
      </c>
      <c r="Z19" s="4">
        <f>+IF(X19&lt;&gt;0,+(Y19/X19)*100,0)</f>
        <v>0.4461432059669274</v>
      </c>
      <c r="AA19" s="19">
        <f>SUM(AA20:AA23)</f>
        <v>789028938</v>
      </c>
    </row>
    <row r="20" spans="1:27" ht="12.75">
      <c r="A20" s="5" t="s">
        <v>46</v>
      </c>
      <c r="B20" s="3"/>
      <c r="C20" s="22">
        <v>21059698</v>
      </c>
      <c r="D20" s="22"/>
      <c r="E20" s="23">
        <v>438025577</v>
      </c>
      <c r="F20" s="24">
        <v>448910152</v>
      </c>
      <c r="G20" s="24">
        <v>41925856</v>
      </c>
      <c r="H20" s="24">
        <v>46742912</v>
      </c>
      <c r="I20" s="24">
        <v>38509817</v>
      </c>
      <c r="J20" s="24">
        <v>127178585</v>
      </c>
      <c r="K20" s="24">
        <v>35297865</v>
      </c>
      <c r="L20" s="24">
        <v>36877431</v>
      </c>
      <c r="M20" s="24">
        <v>45474437</v>
      </c>
      <c r="N20" s="24">
        <v>117649733</v>
      </c>
      <c r="O20" s="24">
        <v>36060265</v>
      </c>
      <c r="P20" s="24">
        <v>36040762</v>
      </c>
      <c r="Q20" s="24">
        <v>41839683</v>
      </c>
      <c r="R20" s="24">
        <v>113940710</v>
      </c>
      <c r="S20" s="24">
        <v>33207711</v>
      </c>
      <c r="T20" s="24">
        <v>33048242</v>
      </c>
      <c r="U20" s="24">
        <v>24004860</v>
      </c>
      <c r="V20" s="24">
        <v>90260813</v>
      </c>
      <c r="W20" s="24">
        <v>449029841</v>
      </c>
      <c r="X20" s="24">
        <v>448910152</v>
      </c>
      <c r="Y20" s="24">
        <v>119689</v>
      </c>
      <c r="Z20" s="6">
        <v>0.03</v>
      </c>
      <c r="AA20" s="22">
        <v>448910152</v>
      </c>
    </row>
    <row r="21" spans="1:27" ht="12.75">
      <c r="A21" s="5" t="s">
        <v>47</v>
      </c>
      <c r="B21" s="3"/>
      <c r="C21" s="22">
        <v>3202467</v>
      </c>
      <c r="D21" s="22"/>
      <c r="E21" s="23">
        <v>147953467</v>
      </c>
      <c r="F21" s="24">
        <v>149453467</v>
      </c>
      <c r="G21" s="24">
        <v>15974653</v>
      </c>
      <c r="H21" s="24">
        <v>10209604</v>
      </c>
      <c r="I21" s="24">
        <v>10130962</v>
      </c>
      <c r="J21" s="24">
        <v>36315219</v>
      </c>
      <c r="K21" s="24">
        <v>10730717</v>
      </c>
      <c r="L21" s="24">
        <v>11544348</v>
      </c>
      <c r="M21" s="24">
        <v>15914470</v>
      </c>
      <c r="N21" s="24">
        <v>38189535</v>
      </c>
      <c r="O21" s="24">
        <v>15051531</v>
      </c>
      <c r="P21" s="24">
        <v>12447571</v>
      </c>
      <c r="Q21" s="24">
        <v>15038825</v>
      </c>
      <c r="R21" s="24">
        <v>42537927</v>
      </c>
      <c r="S21" s="24">
        <v>10835166</v>
      </c>
      <c r="T21" s="24">
        <v>11413269</v>
      </c>
      <c r="U21" s="24">
        <v>13445219</v>
      </c>
      <c r="V21" s="24">
        <v>35693654</v>
      </c>
      <c r="W21" s="24">
        <v>152736335</v>
      </c>
      <c r="X21" s="24">
        <v>149453467</v>
      </c>
      <c r="Y21" s="24">
        <v>3282868</v>
      </c>
      <c r="Z21" s="6">
        <v>2.2</v>
      </c>
      <c r="AA21" s="22">
        <v>149453467</v>
      </c>
    </row>
    <row r="22" spans="1:27" ht="12.75">
      <c r="A22" s="5" t="s">
        <v>48</v>
      </c>
      <c r="B22" s="3"/>
      <c r="C22" s="25">
        <v>6135233</v>
      </c>
      <c r="D22" s="25"/>
      <c r="E22" s="26">
        <v>105084012</v>
      </c>
      <c r="F22" s="27">
        <v>103908239</v>
      </c>
      <c r="G22" s="27">
        <v>13679542</v>
      </c>
      <c r="H22" s="27">
        <v>6462857</v>
      </c>
      <c r="I22" s="27">
        <v>6413831</v>
      </c>
      <c r="J22" s="27">
        <v>26556230</v>
      </c>
      <c r="K22" s="27">
        <v>7044512</v>
      </c>
      <c r="L22" s="27">
        <v>6843918</v>
      </c>
      <c r="M22" s="27">
        <v>15700387</v>
      </c>
      <c r="N22" s="27">
        <v>29588817</v>
      </c>
      <c r="O22" s="27">
        <v>9233971</v>
      </c>
      <c r="P22" s="27">
        <v>7757007</v>
      </c>
      <c r="Q22" s="27">
        <v>11109069</v>
      </c>
      <c r="R22" s="27">
        <v>28100047</v>
      </c>
      <c r="S22" s="27">
        <v>6767658</v>
      </c>
      <c r="T22" s="27">
        <v>6511570</v>
      </c>
      <c r="U22" s="27">
        <v>6596618</v>
      </c>
      <c r="V22" s="27">
        <v>19875846</v>
      </c>
      <c r="W22" s="27">
        <v>104120940</v>
      </c>
      <c r="X22" s="27">
        <v>103908239</v>
      </c>
      <c r="Y22" s="27">
        <v>212701</v>
      </c>
      <c r="Z22" s="7">
        <v>0.2</v>
      </c>
      <c r="AA22" s="25">
        <v>103908239</v>
      </c>
    </row>
    <row r="23" spans="1:27" ht="12.75">
      <c r="A23" s="5" t="s">
        <v>49</v>
      </c>
      <c r="B23" s="3"/>
      <c r="C23" s="22">
        <v>2623</v>
      </c>
      <c r="D23" s="22"/>
      <c r="E23" s="23">
        <v>87637080</v>
      </c>
      <c r="F23" s="24">
        <v>86757080</v>
      </c>
      <c r="G23" s="24">
        <v>13104538</v>
      </c>
      <c r="H23" s="24">
        <v>5795335</v>
      </c>
      <c r="I23" s="24">
        <v>5759038</v>
      </c>
      <c r="J23" s="24">
        <v>24658911</v>
      </c>
      <c r="K23" s="24">
        <v>5767897</v>
      </c>
      <c r="L23" s="24">
        <v>5778625</v>
      </c>
      <c r="M23" s="24">
        <v>11590654</v>
      </c>
      <c r="N23" s="24">
        <v>23137176</v>
      </c>
      <c r="O23" s="24">
        <v>5781070</v>
      </c>
      <c r="P23" s="24">
        <v>5806183</v>
      </c>
      <c r="Q23" s="24">
        <v>10127743</v>
      </c>
      <c r="R23" s="24">
        <v>21714996</v>
      </c>
      <c r="S23" s="24">
        <v>5784312</v>
      </c>
      <c r="T23" s="24">
        <v>5789794</v>
      </c>
      <c r="U23" s="24">
        <v>5576832</v>
      </c>
      <c r="V23" s="24">
        <v>17150938</v>
      </c>
      <c r="W23" s="24">
        <v>86662021</v>
      </c>
      <c r="X23" s="24">
        <v>86757080</v>
      </c>
      <c r="Y23" s="24">
        <v>-95059</v>
      </c>
      <c r="Z23" s="6">
        <v>-0.11</v>
      </c>
      <c r="AA23" s="22">
        <v>86757080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82060728</v>
      </c>
      <c r="D25" s="40">
        <f>+D5+D9+D15+D19+D24</f>
        <v>0</v>
      </c>
      <c r="E25" s="41">
        <f t="shared" si="4"/>
        <v>1243710905</v>
      </c>
      <c r="F25" s="42">
        <f t="shared" si="4"/>
        <v>1328348999</v>
      </c>
      <c r="G25" s="42">
        <f t="shared" si="4"/>
        <v>127925682</v>
      </c>
      <c r="H25" s="42">
        <f t="shared" si="4"/>
        <v>97293399</v>
      </c>
      <c r="I25" s="42">
        <f t="shared" si="4"/>
        <v>113529328</v>
      </c>
      <c r="J25" s="42">
        <f t="shared" si="4"/>
        <v>338748409</v>
      </c>
      <c r="K25" s="42">
        <f t="shared" si="4"/>
        <v>104638043</v>
      </c>
      <c r="L25" s="42">
        <f t="shared" si="4"/>
        <v>101409172</v>
      </c>
      <c r="M25" s="42">
        <f t="shared" si="4"/>
        <v>172978098</v>
      </c>
      <c r="N25" s="42">
        <f t="shared" si="4"/>
        <v>379025313</v>
      </c>
      <c r="O25" s="42">
        <f t="shared" si="4"/>
        <v>97680642</v>
      </c>
      <c r="P25" s="42">
        <f t="shared" si="4"/>
        <v>92995562</v>
      </c>
      <c r="Q25" s="42">
        <f t="shared" si="4"/>
        <v>122578001</v>
      </c>
      <c r="R25" s="42">
        <f t="shared" si="4"/>
        <v>313254205</v>
      </c>
      <c r="S25" s="42">
        <f t="shared" si="4"/>
        <v>85724622</v>
      </c>
      <c r="T25" s="42">
        <f t="shared" si="4"/>
        <v>92624850</v>
      </c>
      <c r="U25" s="42">
        <f t="shared" si="4"/>
        <v>96645982</v>
      </c>
      <c r="V25" s="42">
        <f t="shared" si="4"/>
        <v>274995454</v>
      </c>
      <c r="W25" s="42">
        <f t="shared" si="4"/>
        <v>1306023381</v>
      </c>
      <c r="X25" s="42">
        <f t="shared" si="4"/>
        <v>1328348999</v>
      </c>
      <c r="Y25" s="42">
        <f t="shared" si="4"/>
        <v>-22325618</v>
      </c>
      <c r="Z25" s="43">
        <f>+IF(X25&lt;&gt;0,+(Y25/X25)*100,0)</f>
        <v>-1.6807042439002884</v>
      </c>
      <c r="AA25" s="40">
        <f>+AA5+AA9+AA15+AA19+AA24</f>
        <v>1328348999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19877034</v>
      </c>
      <c r="D28" s="19">
        <f>SUM(D29:D31)</f>
        <v>0</v>
      </c>
      <c r="E28" s="20">
        <f t="shared" si="5"/>
        <v>247060882</v>
      </c>
      <c r="F28" s="21">
        <f t="shared" si="5"/>
        <v>248144947</v>
      </c>
      <c r="G28" s="21">
        <f t="shared" si="5"/>
        <v>13171511</v>
      </c>
      <c r="H28" s="21">
        <f t="shared" si="5"/>
        <v>20766698</v>
      </c>
      <c r="I28" s="21">
        <f t="shared" si="5"/>
        <v>21776656</v>
      </c>
      <c r="J28" s="21">
        <f t="shared" si="5"/>
        <v>55714865</v>
      </c>
      <c r="K28" s="21">
        <f t="shared" si="5"/>
        <v>17881290</v>
      </c>
      <c r="L28" s="21">
        <f t="shared" si="5"/>
        <v>22960910</v>
      </c>
      <c r="M28" s="21">
        <f t="shared" si="5"/>
        <v>18067541</v>
      </c>
      <c r="N28" s="21">
        <f t="shared" si="5"/>
        <v>58909741</v>
      </c>
      <c r="O28" s="21">
        <f t="shared" si="5"/>
        <v>16611788</v>
      </c>
      <c r="P28" s="21">
        <f t="shared" si="5"/>
        <v>16363495</v>
      </c>
      <c r="Q28" s="21">
        <f t="shared" si="5"/>
        <v>18381640</v>
      </c>
      <c r="R28" s="21">
        <f t="shared" si="5"/>
        <v>51356923</v>
      </c>
      <c r="S28" s="21">
        <f t="shared" si="5"/>
        <v>14997207</v>
      </c>
      <c r="T28" s="21">
        <f t="shared" si="5"/>
        <v>15248905</v>
      </c>
      <c r="U28" s="21">
        <f t="shared" si="5"/>
        <v>16766972</v>
      </c>
      <c r="V28" s="21">
        <f t="shared" si="5"/>
        <v>47013084</v>
      </c>
      <c r="W28" s="21">
        <f t="shared" si="5"/>
        <v>212994613</v>
      </c>
      <c r="X28" s="21">
        <f t="shared" si="5"/>
        <v>248144947</v>
      </c>
      <c r="Y28" s="21">
        <f t="shared" si="5"/>
        <v>-35150334</v>
      </c>
      <c r="Z28" s="4">
        <f>+IF(X28&lt;&gt;0,+(Y28/X28)*100,0)</f>
        <v>-14.165242703894348</v>
      </c>
      <c r="AA28" s="19">
        <f>SUM(AA29:AA31)</f>
        <v>248144947</v>
      </c>
    </row>
    <row r="29" spans="1:27" ht="12.75">
      <c r="A29" s="5" t="s">
        <v>32</v>
      </c>
      <c r="B29" s="3"/>
      <c r="C29" s="22">
        <v>3135749</v>
      </c>
      <c r="D29" s="22"/>
      <c r="E29" s="23">
        <v>59730611</v>
      </c>
      <c r="F29" s="24">
        <v>59798747</v>
      </c>
      <c r="G29" s="24">
        <v>3504765</v>
      </c>
      <c r="H29" s="24">
        <v>7523991</v>
      </c>
      <c r="I29" s="24">
        <v>3735739</v>
      </c>
      <c r="J29" s="24">
        <v>14764495</v>
      </c>
      <c r="K29" s="24">
        <v>3974270</v>
      </c>
      <c r="L29" s="24">
        <v>4350153</v>
      </c>
      <c r="M29" s="24">
        <v>3779389</v>
      </c>
      <c r="N29" s="24">
        <v>12103812</v>
      </c>
      <c r="O29" s="24">
        <v>3865971</v>
      </c>
      <c r="P29" s="24">
        <v>4145743</v>
      </c>
      <c r="Q29" s="24">
        <v>4168439</v>
      </c>
      <c r="R29" s="24">
        <v>12180153</v>
      </c>
      <c r="S29" s="24">
        <v>3816615</v>
      </c>
      <c r="T29" s="24">
        <v>3655258</v>
      </c>
      <c r="U29" s="24">
        <v>4549816</v>
      </c>
      <c r="V29" s="24">
        <v>12021689</v>
      </c>
      <c r="W29" s="24">
        <v>51070149</v>
      </c>
      <c r="X29" s="24">
        <v>59798747</v>
      </c>
      <c r="Y29" s="24">
        <v>-8728598</v>
      </c>
      <c r="Z29" s="6">
        <v>-14.6</v>
      </c>
      <c r="AA29" s="22">
        <v>59798747</v>
      </c>
    </row>
    <row r="30" spans="1:27" ht="12.75">
      <c r="A30" s="5" t="s">
        <v>33</v>
      </c>
      <c r="B30" s="3"/>
      <c r="C30" s="25">
        <v>16731786</v>
      </c>
      <c r="D30" s="25"/>
      <c r="E30" s="26">
        <v>184233057</v>
      </c>
      <c r="F30" s="27">
        <v>185249244</v>
      </c>
      <c r="G30" s="27">
        <v>9458830</v>
      </c>
      <c r="H30" s="27">
        <v>13000760</v>
      </c>
      <c r="I30" s="27">
        <v>17809851</v>
      </c>
      <c r="J30" s="27">
        <v>40269441</v>
      </c>
      <c r="K30" s="27">
        <v>13758589</v>
      </c>
      <c r="L30" s="27">
        <v>18336807</v>
      </c>
      <c r="M30" s="27">
        <v>14144700</v>
      </c>
      <c r="N30" s="27">
        <v>46240096</v>
      </c>
      <c r="O30" s="27">
        <v>12601186</v>
      </c>
      <c r="P30" s="27">
        <v>12040771</v>
      </c>
      <c r="Q30" s="27">
        <v>14027395</v>
      </c>
      <c r="R30" s="27">
        <v>38669352</v>
      </c>
      <c r="S30" s="27">
        <v>11016392</v>
      </c>
      <c r="T30" s="27">
        <v>11430777</v>
      </c>
      <c r="U30" s="27">
        <v>11999867</v>
      </c>
      <c r="V30" s="27">
        <v>34447036</v>
      </c>
      <c r="W30" s="27">
        <v>159625925</v>
      </c>
      <c r="X30" s="27">
        <v>185249244</v>
      </c>
      <c r="Y30" s="27">
        <v>-25623319</v>
      </c>
      <c r="Z30" s="7">
        <v>-13.83</v>
      </c>
      <c r="AA30" s="25">
        <v>185249244</v>
      </c>
    </row>
    <row r="31" spans="1:27" ht="12.75">
      <c r="A31" s="5" t="s">
        <v>34</v>
      </c>
      <c r="B31" s="3"/>
      <c r="C31" s="22">
        <v>9499</v>
      </c>
      <c r="D31" s="22"/>
      <c r="E31" s="23">
        <v>3097214</v>
      </c>
      <c r="F31" s="24">
        <v>3096956</v>
      </c>
      <c r="G31" s="24">
        <v>207916</v>
      </c>
      <c r="H31" s="24">
        <v>241947</v>
      </c>
      <c r="I31" s="24">
        <v>231066</v>
      </c>
      <c r="J31" s="24">
        <v>680929</v>
      </c>
      <c r="K31" s="24">
        <v>148431</v>
      </c>
      <c r="L31" s="24">
        <v>273950</v>
      </c>
      <c r="M31" s="24">
        <v>143452</v>
      </c>
      <c r="N31" s="24">
        <v>565833</v>
      </c>
      <c r="O31" s="24">
        <v>144631</v>
      </c>
      <c r="P31" s="24">
        <v>176981</v>
      </c>
      <c r="Q31" s="24">
        <v>185806</v>
      </c>
      <c r="R31" s="24">
        <v>507418</v>
      </c>
      <c r="S31" s="24">
        <v>164200</v>
      </c>
      <c r="T31" s="24">
        <v>162870</v>
      </c>
      <c r="U31" s="24">
        <v>217289</v>
      </c>
      <c r="V31" s="24">
        <v>544359</v>
      </c>
      <c r="W31" s="24">
        <v>2298539</v>
      </c>
      <c r="X31" s="24">
        <v>3096956</v>
      </c>
      <c r="Y31" s="24">
        <v>-798417</v>
      </c>
      <c r="Z31" s="6">
        <v>-25.78</v>
      </c>
      <c r="AA31" s="22">
        <v>3096956</v>
      </c>
    </row>
    <row r="32" spans="1:27" ht="12.75">
      <c r="A32" s="2" t="s">
        <v>35</v>
      </c>
      <c r="B32" s="3"/>
      <c r="C32" s="19">
        <f aca="true" t="shared" si="6" ref="C32:Y32">SUM(C33:C37)</f>
        <v>-15405735</v>
      </c>
      <c r="D32" s="19">
        <f>SUM(D33:D37)</f>
        <v>0</v>
      </c>
      <c r="E32" s="20">
        <f t="shared" si="6"/>
        <v>197961633</v>
      </c>
      <c r="F32" s="21">
        <f t="shared" si="6"/>
        <v>231787587</v>
      </c>
      <c r="G32" s="21">
        <f t="shared" si="6"/>
        <v>8797553</v>
      </c>
      <c r="H32" s="21">
        <f t="shared" si="6"/>
        <v>11408799</v>
      </c>
      <c r="I32" s="21">
        <f t="shared" si="6"/>
        <v>17590098</v>
      </c>
      <c r="J32" s="21">
        <f t="shared" si="6"/>
        <v>37796450</v>
      </c>
      <c r="K32" s="21">
        <f t="shared" si="6"/>
        <v>17257620</v>
      </c>
      <c r="L32" s="21">
        <f t="shared" si="6"/>
        <v>18999160</v>
      </c>
      <c r="M32" s="21">
        <f t="shared" si="6"/>
        <v>18922285</v>
      </c>
      <c r="N32" s="21">
        <f t="shared" si="6"/>
        <v>55179065</v>
      </c>
      <c r="O32" s="21">
        <f t="shared" si="6"/>
        <v>15837414</v>
      </c>
      <c r="P32" s="21">
        <f t="shared" si="6"/>
        <v>13649924</v>
      </c>
      <c r="Q32" s="21">
        <f t="shared" si="6"/>
        <v>12822963</v>
      </c>
      <c r="R32" s="21">
        <f t="shared" si="6"/>
        <v>42310301</v>
      </c>
      <c r="S32" s="21">
        <f t="shared" si="6"/>
        <v>12461730</v>
      </c>
      <c r="T32" s="21">
        <f t="shared" si="6"/>
        <v>16657208</v>
      </c>
      <c r="U32" s="21">
        <f t="shared" si="6"/>
        <v>16741603</v>
      </c>
      <c r="V32" s="21">
        <f t="shared" si="6"/>
        <v>45860541</v>
      </c>
      <c r="W32" s="21">
        <f t="shared" si="6"/>
        <v>181146357</v>
      </c>
      <c r="X32" s="21">
        <f t="shared" si="6"/>
        <v>231787587</v>
      </c>
      <c r="Y32" s="21">
        <f t="shared" si="6"/>
        <v>-50641230</v>
      </c>
      <c r="Z32" s="4">
        <f>+IF(X32&lt;&gt;0,+(Y32/X32)*100,0)</f>
        <v>-21.84811993404979</v>
      </c>
      <c r="AA32" s="19">
        <f>SUM(AA33:AA37)</f>
        <v>231787587</v>
      </c>
    </row>
    <row r="33" spans="1:27" ht="12.75">
      <c r="A33" s="5" t="s">
        <v>36</v>
      </c>
      <c r="B33" s="3"/>
      <c r="C33" s="22">
        <v>262678</v>
      </c>
      <c r="D33" s="22"/>
      <c r="E33" s="23">
        <v>17928721</v>
      </c>
      <c r="F33" s="24">
        <v>17562727</v>
      </c>
      <c r="G33" s="24">
        <v>1013953</v>
      </c>
      <c r="H33" s="24">
        <v>1188304</v>
      </c>
      <c r="I33" s="24">
        <v>1369693</v>
      </c>
      <c r="J33" s="24">
        <v>3571950</v>
      </c>
      <c r="K33" s="24">
        <v>1339007</v>
      </c>
      <c r="L33" s="24">
        <v>1793182</v>
      </c>
      <c r="M33" s="24">
        <v>1301276</v>
      </c>
      <c r="N33" s="24">
        <v>4433465</v>
      </c>
      <c r="O33" s="24">
        <v>1345341</v>
      </c>
      <c r="P33" s="24">
        <v>1240948</v>
      </c>
      <c r="Q33" s="24">
        <v>1175730</v>
      </c>
      <c r="R33" s="24">
        <v>3762019</v>
      </c>
      <c r="S33" s="24">
        <v>1165629</v>
      </c>
      <c r="T33" s="24">
        <v>1057514</v>
      </c>
      <c r="U33" s="24">
        <v>1099737</v>
      </c>
      <c r="V33" s="24">
        <v>3322880</v>
      </c>
      <c r="W33" s="24">
        <v>15090314</v>
      </c>
      <c r="X33" s="24">
        <v>17562727</v>
      </c>
      <c r="Y33" s="24">
        <v>-2472413</v>
      </c>
      <c r="Z33" s="6">
        <v>-14.08</v>
      </c>
      <c r="AA33" s="22">
        <v>17562727</v>
      </c>
    </row>
    <row r="34" spans="1:27" ht="12.75">
      <c r="A34" s="5" t="s">
        <v>37</v>
      </c>
      <c r="B34" s="3"/>
      <c r="C34" s="22">
        <v>-9886819</v>
      </c>
      <c r="D34" s="22"/>
      <c r="E34" s="23">
        <v>51814036</v>
      </c>
      <c r="F34" s="24">
        <v>52573485</v>
      </c>
      <c r="G34" s="24">
        <v>2174406</v>
      </c>
      <c r="H34" s="24">
        <v>3024313</v>
      </c>
      <c r="I34" s="24">
        <v>3276354</v>
      </c>
      <c r="J34" s="24">
        <v>8475073</v>
      </c>
      <c r="K34" s="24">
        <v>3888190</v>
      </c>
      <c r="L34" s="24">
        <v>4984910</v>
      </c>
      <c r="M34" s="24">
        <v>5371258</v>
      </c>
      <c r="N34" s="24">
        <v>14244358</v>
      </c>
      <c r="O34" s="24">
        <v>5414827</v>
      </c>
      <c r="P34" s="24">
        <v>4068714</v>
      </c>
      <c r="Q34" s="24">
        <v>3716835</v>
      </c>
      <c r="R34" s="24">
        <v>13200376</v>
      </c>
      <c r="S34" s="24">
        <v>2983059</v>
      </c>
      <c r="T34" s="24">
        <v>2486760</v>
      </c>
      <c r="U34" s="24">
        <v>2571154</v>
      </c>
      <c r="V34" s="24">
        <v>8040973</v>
      </c>
      <c r="W34" s="24">
        <v>43960780</v>
      </c>
      <c r="X34" s="24">
        <v>52573485</v>
      </c>
      <c r="Y34" s="24">
        <v>-8612705</v>
      </c>
      <c r="Z34" s="6">
        <v>-16.38</v>
      </c>
      <c r="AA34" s="22">
        <v>52573485</v>
      </c>
    </row>
    <row r="35" spans="1:27" ht="12.75">
      <c r="A35" s="5" t="s">
        <v>38</v>
      </c>
      <c r="B35" s="3"/>
      <c r="C35" s="22">
        <v>-5769633</v>
      </c>
      <c r="D35" s="22"/>
      <c r="E35" s="23">
        <v>94795349</v>
      </c>
      <c r="F35" s="24">
        <v>98603848</v>
      </c>
      <c r="G35" s="24">
        <v>5354979</v>
      </c>
      <c r="H35" s="24">
        <v>6799549</v>
      </c>
      <c r="I35" s="24">
        <v>7217119</v>
      </c>
      <c r="J35" s="24">
        <v>19371647</v>
      </c>
      <c r="K35" s="24">
        <v>8069248</v>
      </c>
      <c r="L35" s="24">
        <v>8968919</v>
      </c>
      <c r="M35" s="24">
        <v>7374539</v>
      </c>
      <c r="N35" s="24">
        <v>24412706</v>
      </c>
      <c r="O35" s="24">
        <v>8588544</v>
      </c>
      <c r="P35" s="24">
        <v>7108810</v>
      </c>
      <c r="Q35" s="24">
        <v>7314476</v>
      </c>
      <c r="R35" s="24">
        <v>23011830</v>
      </c>
      <c r="S35" s="24">
        <v>7856326</v>
      </c>
      <c r="T35" s="24">
        <v>8521369</v>
      </c>
      <c r="U35" s="24">
        <v>9935658</v>
      </c>
      <c r="V35" s="24">
        <v>26313353</v>
      </c>
      <c r="W35" s="24">
        <v>93109536</v>
      </c>
      <c r="X35" s="24">
        <v>98603848</v>
      </c>
      <c r="Y35" s="24">
        <v>-5494312</v>
      </c>
      <c r="Z35" s="6">
        <v>-5.57</v>
      </c>
      <c r="AA35" s="22">
        <v>98603848</v>
      </c>
    </row>
    <row r="36" spans="1:27" ht="12.75">
      <c r="A36" s="5" t="s">
        <v>39</v>
      </c>
      <c r="B36" s="3"/>
      <c r="C36" s="22">
        <v>-11961</v>
      </c>
      <c r="D36" s="22"/>
      <c r="E36" s="23">
        <v>33423527</v>
      </c>
      <c r="F36" s="24">
        <v>63047527</v>
      </c>
      <c r="G36" s="24">
        <v>254215</v>
      </c>
      <c r="H36" s="24">
        <v>396633</v>
      </c>
      <c r="I36" s="24">
        <v>5726932</v>
      </c>
      <c r="J36" s="24">
        <v>6377780</v>
      </c>
      <c r="K36" s="24">
        <v>3961175</v>
      </c>
      <c r="L36" s="24">
        <v>3252149</v>
      </c>
      <c r="M36" s="24">
        <v>4875212</v>
      </c>
      <c r="N36" s="24">
        <v>12088536</v>
      </c>
      <c r="O36" s="24">
        <v>488702</v>
      </c>
      <c r="P36" s="24">
        <v>1231452</v>
      </c>
      <c r="Q36" s="24">
        <v>615922</v>
      </c>
      <c r="R36" s="24">
        <v>2336076</v>
      </c>
      <c r="S36" s="24">
        <v>456716</v>
      </c>
      <c r="T36" s="24">
        <v>4591565</v>
      </c>
      <c r="U36" s="24">
        <v>3135054</v>
      </c>
      <c r="V36" s="24">
        <v>8183335</v>
      </c>
      <c r="W36" s="24">
        <v>28985727</v>
      </c>
      <c r="X36" s="24">
        <v>63047527</v>
      </c>
      <c r="Y36" s="24">
        <v>-34061800</v>
      </c>
      <c r="Z36" s="6">
        <v>-54.03</v>
      </c>
      <c r="AA36" s="22">
        <v>63047527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5861791</v>
      </c>
      <c r="D38" s="19">
        <f>SUM(D39:D41)</f>
        <v>0</v>
      </c>
      <c r="E38" s="20">
        <f t="shared" si="7"/>
        <v>162841374</v>
      </c>
      <c r="F38" s="21">
        <f t="shared" si="7"/>
        <v>163988322</v>
      </c>
      <c r="G38" s="21">
        <f t="shared" si="7"/>
        <v>7927466</v>
      </c>
      <c r="H38" s="21">
        <f t="shared" si="7"/>
        <v>9885348</v>
      </c>
      <c r="I38" s="21">
        <f t="shared" si="7"/>
        <v>10713567</v>
      </c>
      <c r="J38" s="21">
        <f t="shared" si="7"/>
        <v>28526381</v>
      </c>
      <c r="K38" s="21">
        <f t="shared" si="7"/>
        <v>13409054</v>
      </c>
      <c r="L38" s="21">
        <f t="shared" si="7"/>
        <v>15276158</v>
      </c>
      <c r="M38" s="21">
        <f t="shared" si="7"/>
        <v>18223306</v>
      </c>
      <c r="N38" s="21">
        <f t="shared" si="7"/>
        <v>46908518</v>
      </c>
      <c r="O38" s="21">
        <f t="shared" si="7"/>
        <v>10261256</v>
      </c>
      <c r="P38" s="21">
        <f t="shared" si="7"/>
        <v>11595939</v>
      </c>
      <c r="Q38" s="21">
        <f t="shared" si="7"/>
        <v>18069217</v>
      </c>
      <c r="R38" s="21">
        <f t="shared" si="7"/>
        <v>39926412</v>
      </c>
      <c r="S38" s="21">
        <f t="shared" si="7"/>
        <v>11861885</v>
      </c>
      <c r="T38" s="21">
        <f t="shared" si="7"/>
        <v>9066282</v>
      </c>
      <c r="U38" s="21">
        <f t="shared" si="7"/>
        <v>15166423</v>
      </c>
      <c r="V38" s="21">
        <f t="shared" si="7"/>
        <v>36094590</v>
      </c>
      <c r="W38" s="21">
        <f t="shared" si="7"/>
        <v>151455901</v>
      </c>
      <c r="X38" s="21">
        <f t="shared" si="7"/>
        <v>163988322</v>
      </c>
      <c r="Y38" s="21">
        <f t="shared" si="7"/>
        <v>-12532421</v>
      </c>
      <c r="Z38" s="4">
        <f>+IF(X38&lt;&gt;0,+(Y38/X38)*100,0)</f>
        <v>-7.642264307088892</v>
      </c>
      <c r="AA38" s="19">
        <f>SUM(AA39:AA41)</f>
        <v>163988322</v>
      </c>
    </row>
    <row r="39" spans="1:27" ht="12.75">
      <c r="A39" s="5" t="s">
        <v>42</v>
      </c>
      <c r="B39" s="3"/>
      <c r="C39" s="22">
        <v>390746</v>
      </c>
      <c r="D39" s="22"/>
      <c r="E39" s="23">
        <v>44429117</v>
      </c>
      <c r="F39" s="24">
        <v>43435491</v>
      </c>
      <c r="G39" s="24">
        <v>2643000</v>
      </c>
      <c r="H39" s="24">
        <v>2915598</v>
      </c>
      <c r="I39" s="24">
        <v>2904616</v>
      </c>
      <c r="J39" s="24">
        <v>8463214</v>
      </c>
      <c r="K39" s="24">
        <v>3149096</v>
      </c>
      <c r="L39" s="24">
        <v>4569110</v>
      </c>
      <c r="M39" s="24">
        <v>2957459</v>
      </c>
      <c r="N39" s="24">
        <v>10675665</v>
      </c>
      <c r="O39" s="24">
        <v>3172235</v>
      </c>
      <c r="P39" s="24">
        <v>3354813</v>
      </c>
      <c r="Q39" s="24">
        <v>3088559</v>
      </c>
      <c r="R39" s="24">
        <v>9615607</v>
      </c>
      <c r="S39" s="24">
        <v>3368829</v>
      </c>
      <c r="T39" s="24">
        <v>2927396</v>
      </c>
      <c r="U39" s="24">
        <v>3643233</v>
      </c>
      <c r="V39" s="24">
        <v>9939458</v>
      </c>
      <c r="W39" s="24">
        <v>38693944</v>
      </c>
      <c r="X39" s="24">
        <v>43435491</v>
      </c>
      <c r="Y39" s="24">
        <v>-4741547</v>
      </c>
      <c r="Z39" s="6">
        <v>-10.92</v>
      </c>
      <c r="AA39" s="22">
        <v>43435491</v>
      </c>
    </row>
    <row r="40" spans="1:27" ht="12.75">
      <c r="A40" s="5" t="s">
        <v>43</v>
      </c>
      <c r="B40" s="3"/>
      <c r="C40" s="22">
        <v>5402979</v>
      </c>
      <c r="D40" s="22"/>
      <c r="E40" s="23">
        <v>106751235</v>
      </c>
      <c r="F40" s="24">
        <v>108726992</v>
      </c>
      <c r="G40" s="24">
        <v>4842640</v>
      </c>
      <c r="H40" s="24">
        <v>6438745</v>
      </c>
      <c r="I40" s="24">
        <v>7202461</v>
      </c>
      <c r="J40" s="24">
        <v>18483846</v>
      </c>
      <c r="K40" s="24">
        <v>9600387</v>
      </c>
      <c r="L40" s="24">
        <v>9951078</v>
      </c>
      <c r="M40" s="24">
        <v>13861504</v>
      </c>
      <c r="N40" s="24">
        <v>33412969</v>
      </c>
      <c r="O40" s="24">
        <v>6259210</v>
      </c>
      <c r="P40" s="24">
        <v>7439100</v>
      </c>
      <c r="Q40" s="24">
        <v>13901273</v>
      </c>
      <c r="R40" s="24">
        <v>27599583</v>
      </c>
      <c r="S40" s="24">
        <v>7870875</v>
      </c>
      <c r="T40" s="24">
        <v>5369792</v>
      </c>
      <c r="U40" s="24">
        <v>10468531</v>
      </c>
      <c r="V40" s="24">
        <v>23709198</v>
      </c>
      <c r="W40" s="24">
        <v>103205596</v>
      </c>
      <c r="X40" s="24">
        <v>108726992</v>
      </c>
      <c r="Y40" s="24">
        <v>-5521396</v>
      </c>
      <c r="Z40" s="6">
        <v>-5.08</v>
      </c>
      <c r="AA40" s="22">
        <v>108726992</v>
      </c>
    </row>
    <row r="41" spans="1:27" ht="12.75">
      <c r="A41" s="5" t="s">
        <v>44</v>
      </c>
      <c r="B41" s="3"/>
      <c r="C41" s="22">
        <v>68066</v>
      </c>
      <c r="D41" s="22"/>
      <c r="E41" s="23">
        <v>11661022</v>
      </c>
      <c r="F41" s="24">
        <v>11825839</v>
      </c>
      <c r="G41" s="24">
        <v>441826</v>
      </c>
      <c r="H41" s="24">
        <v>531005</v>
      </c>
      <c r="I41" s="24">
        <v>606490</v>
      </c>
      <c r="J41" s="24">
        <v>1579321</v>
      </c>
      <c r="K41" s="24">
        <v>659571</v>
      </c>
      <c r="L41" s="24">
        <v>755970</v>
      </c>
      <c r="M41" s="24">
        <v>1404343</v>
      </c>
      <c r="N41" s="24">
        <v>2819884</v>
      </c>
      <c r="O41" s="24">
        <v>829811</v>
      </c>
      <c r="P41" s="24">
        <v>802026</v>
      </c>
      <c r="Q41" s="24">
        <v>1079385</v>
      </c>
      <c r="R41" s="24">
        <v>2711222</v>
      </c>
      <c r="S41" s="24">
        <v>622181</v>
      </c>
      <c r="T41" s="24">
        <v>769094</v>
      </c>
      <c r="U41" s="24">
        <v>1054659</v>
      </c>
      <c r="V41" s="24">
        <v>2445934</v>
      </c>
      <c r="W41" s="24">
        <v>9556361</v>
      </c>
      <c r="X41" s="24">
        <v>11825839</v>
      </c>
      <c r="Y41" s="24">
        <v>-2269478</v>
      </c>
      <c r="Z41" s="6">
        <v>-19.19</v>
      </c>
      <c r="AA41" s="22">
        <v>11825839</v>
      </c>
    </row>
    <row r="42" spans="1:27" ht="12.75">
      <c r="A42" s="2" t="s">
        <v>45</v>
      </c>
      <c r="B42" s="8"/>
      <c r="C42" s="19">
        <f aca="true" t="shared" si="8" ref="C42:Y42">SUM(C43:C46)</f>
        <v>49588788</v>
      </c>
      <c r="D42" s="19">
        <f>SUM(D43:D46)</f>
        <v>0</v>
      </c>
      <c r="E42" s="20">
        <f t="shared" si="8"/>
        <v>639154292</v>
      </c>
      <c r="F42" s="21">
        <f t="shared" si="8"/>
        <v>645950838</v>
      </c>
      <c r="G42" s="21">
        <f t="shared" si="8"/>
        <v>14533072</v>
      </c>
      <c r="H42" s="21">
        <f t="shared" si="8"/>
        <v>57203835</v>
      </c>
      <c r="I42" s="21">
        <f t="shared" si="8"/>
        <v>57808837</v>
      </c>
      <c r="J42" s="21">
        <f t="shared" si="8"/>
        <v>129545744</v>
      </c>
      <c r="K42" s="21">
        <f t="shared" si="8"/>
        <v>48397107</v>
      </c>
      <c r="L42" s="21">
        <f t="shared" si="8"/>
        <v>50645086</v>
      </c>
      <c r="M42" s="21">
        <f t="shared" si="8"/>
        <v>56701959</v>
      </c>
      <c r="N42" s="21">
        <f t="shared" si="8"/>
        <v>155744152</v>
      </c>
      <c r="O42" s="21">
        <f t="shared" si="8"/>
        <v>48600782</v>
      </c>
      <c r="P42" s="21">
        <f t="shared" si="8"/>
        <v>51581241</v>
      </c>
      <c r="Q42" s="21">
        <f t="shared" si="8"/>
        <v>48539592</v>
      </c>
      <c r="R42" s="21">
        <f t="shared" si="8"/>
        <v>148721615</v>
      </c>
      <c r="S42" s="21">
        <f t="shared" si="8"/>
        <v>45950889</v>
      </c>
      <c r="T42" s="21">
        <f t="shared" si="8"/>
        <v>43695022</v>
      </c>
      <c r="U42" s="21">
        <f t="shared" si="8"/>
        <v>61376684</v>
      </c>
      <c r="V42" s="21">
        <f t="shared" si="8"/>
        <v>151022595</v>
      </c>
      <c r="W42" s="21">
        <f t="shared" si="8"/>
        <v>585034106</v>
      </c>
      <c r="X42" s="21">
        <f t="shared" si="8"/>
        <v>645950838</v>
      </c>
      <c r="Y42" s="21">
        <f t="shared" si="8"/>
        <v>-60916732</v>
      </c>
      <c r="Z42" s="4">
        <f>+IF(X42&lt;&gt;0,+(Y42/X42)*100,0)</f>
        <v>-9.430552360394955</v>
      </c>
      <c r="AA42" s="19">
        <f>SUM(AA43:AA46)</f>
        <v>645950838</v>
      </c>
    </row>
    <row r="43" spans="1:27" ht="12.75">
      <c r="A43" s="5" t="s">
        <v>46</v>
      </c>
      <c r="B43" s="3"/>
      <c r="C43" s="22">
        <v>32039675</v>
      </c>
      <c r="D43" s="22"/>
      <c r="E43" s="23">
        <v>363840614</v>
      </c>
      <c r="F43" s="24">
        <v>369940614</v>
      </c>
      <c r="G43" s="24">
        <v>4431275</v>
      </c>
      <c r="H43" s="24">
        <v>39613050</v>
      </c>
      <c r="I43" s="24">
        <v>38552850</v>
      </c>
      <c r="J43" s="24">
        <v>82597175</v>
      </c>
      <c r="K43" s="24">
        <v>26225507</v>
      </c>
      <c r="L43" s="24">
        <v>26846081</v>
      </c>
      <c r="M43" s="24">
        <v>28999276</v>
      </c>
      <c r="N43" s="24">
        <v>82070864</v>
      </c>
      <c r="O43" s="24">
        <v>25892381</v>
      </c>
      <c r="P43" s="24">
        <v>32572471</v>
      </c>
      <c r="Q43" s="24">
        <v>25870120</v>
      </c>
      <c r="R43" s="24">
        <v>84334972</v>
      </c>
      <c r="S43" s="24">
        <v>25356614</v>
      </c>
      <c r="T43" s="24">
        <v>23719224</v>
      </c>
      <c r="U43" s="24">
        <v>31876036</v>
      </c>
      <c r="V43" s="24">
        <v>80951874</v>
      </c>
      <c r="W43" s="24">
        <v>329954885</v>
      </c>
      <c r="X43" s="24">
        <v>369940614</v>
      </c>
      <c r="Y43" s="24">
        <v>-39985729</v>
      </c>
      <c r="Z43" s="6">
        <v>-10.81</v>
      </c>
      <c r="AA43" s="22">
        <v>369940614</v>
      </c>
    </row>
    <row r="44" spans="1:27" ht="12.75">
      <c r="A44" s="5" t="s">
        <v>47</v>
      </c>
      <c r="B44" s="3"/>
      <c r="C44" s="22">
        <v>9565899</v>
      </c>
      <c r="D44" s="22"/>
      <c r="E44" s="23">
        <v>116983441</v>
      </c>
      <c r="F44" s="24">
        <v>116865643</v>
      </c>
      <c r="G44" s="24">
        <v>3546148</v>
      </c>
      <c r="H44" s="24">
        <v>7261833</v>
      </c>
      <c r="I44" s="24">
        <v>7634929</v>
      </c>
      <c r="J44" s="24">
        <v>18442910</v>
      </c>
      <c r="K44" s="24">
        <v>8446199</v>
      </c>
      <c r="L44" s="24">
        <v>8720217</v>
      </c>
      <c r="M44" s="24">
        <v>11957088</v>
      </c>
      <c r="N44" s="24">
        <v>29123504</v>
      </c>
      <c r="O44" s="24">
        <v>7943868</v>
      </c>
      <c r="P44" s="24">
        <v>7398066</v>
      </c>
      <c r="Q44" s="24">
        <v>9584000</v>
      </c>
      <c r="R44" s="24">
        <v>24925934</v>
      </c>
      <c r="S44" s="24">
        <v>8695337</v>
      </c>
      <c r="T44" s="24">
        <v>7925937</v>
      </c>
      <c r="U44" s="24">
        <v>13119213</v>
      </c>
      <c r="V44" s="24">
        <v>29740487</v>
      </c>
      <c r="W44" s="24">
        <v>102232835</v>
      </c>
      <c r="X44" s="24">
        <v>116865643</v>
      </c>
      <c r="Y44" s="24">
        <v>-14632808</v>
      </c>
      <c r="Z44" s="6">
        <v>-12.52</v>
      </c>
      <c r="AA44" s="22">
        <v>116865643</v>
      </c>
    </row>
    <row r="45" spans="1:27" ht="12.75">
      <c r="A45" s="5" t="s">
        <v>48</v>
      </c>
      <c r="B45" s="3"/>
      <c r="C45" s="25">
        <v>5949589</v>
      </c>
      <c r="D45" s="25"/>
      <c r="E45" s="26">
        <v>85886106</v>
      </c>
      <c r="F45" s="27">
        <v>86251450</v>
      </c>
      <c r="G45" s="27">
        <v>3193780</v>
      </c>
      <c r="H45" s="27">
        <v>6039505</v>
      </c>
      <c r="I45" s="27">
        <v>6364316</v>
      </c>
      <c r="J45" s="27">
        <v>15597601</v>
      </c>
      <c r="K45" s="27">
        <v>7069061</v>
      </c>
      <c r="L45" s="27">
        <v>6697620</v>
      </c>
      <c r="M45" s="27">
        <v>11160751</v>
      </c>
      <c r="N45" s="27">
        <v>24927432</v>
      </c>
      <c r="O45" s="27">
        <v>7764756</v>
      </c>
      <c r="P45" s="27">
        <v>6015907</v>
      </c>
      <c r="Q45" s="27">
        <v>7124075</v>
      </c>
      <c r="R45" s="27">
        <v>20904738</v>
      </c>
      <c r="S45" s="27">
        <v>6906858</v>
      </c>
      <c r="T45" s="27">
        <v>6192292</v>
      </c>
      <c r="U45" s="27">
        <v>9703760</v>
      </c>
      <c r="V45" s="27">
        <v>22802910</v>
      </c>
      <c r="W45" s="27">
        <v>84232681</v>
      </c>
      <c r="X45" s="27">
        <v>86251450</v>
      </c>
      <c r="Y45" s="27">
        <v>-2018769</v>
      </c>
      <c r="Z45" s="7">
        <v>-2.34</v>
      </c>
      <c r="AA45" s="25">
        <v>86251450</v>
      </c>
    </row>
    <row r="46" spans="1:27" ht="12.75">
      <c r="A46" s="5" t="s">
        <v>49</v>
      </c>
      <c r="B46" s="3"/>
      <c r="C46" s="22">
        <v>2033625</v>
      </c>
      <c r="D46" s="22"/>
      <c r="E46" s="23">
        <v>72444131</v>
      </c>
      <c r="F46" s="24">
        <v>72893131</v>
      </c>
      <c r="G46" s="24">
        <v>3361869</v>
      </c>
      <c r="H46" s="24">
        <v>4289447</v>
      </c>
      <c r="I46" s="24">
        <v>5256742</v>
      </c>
      <c r="J46" s="24">
        <v>12908058</v>
      </c>
      <c r="K46" s="24">
        <v>6656340</v>
      </c>
      <c r="L46" s="24">
        <v>8381168</v>
      </c>
      <c r="M46" s="24">
        <v>4584844</v>
      </c>
      <c r="N46" s="24">
        <v>19622352</v>
      </c>
      <c r="O46" s="24">
        <v>6999777</v>
      </c>
      <c r="P46" s="24">
        <v>5594797</v>
      </c>
      <c r="Q46" s="24">
        <v>5961397</v>
      </c>
      <c r="R46" s="24">
        <v>18555971</v>
      </c>
      <c r="S46" s="24">
        <v>4992080</v>
      </c>
      <c r="T46" s="24">
        <v>5857569</v>
      </c>
      <c r="U46" s="24">
        <v>6677675</v>
      </c>
      <c r="V46" s="24">
        <v>17527324</v>
      </c>
      <c r="W46" s="24">
        <v>68613705</v>
      </c>
      <c r="X46" s="24">
        <v>72893131</v>
      </c>
      <c r="Y46" s="24">
        <v>-4279426</v>
      </c>
      <c r="Z46" s="6">
        <v>-5.87</v>
      </c>
      <c r="AA46" s="22">
        <v>72893131</v>
      </c>
    </row>
    <row r="47" spans="1:27" ht="12.75">
      <c r="A47" s="2" t="s">
        <v>50</v>
      </c>
      <c r="B47" s="8" t="s">
        <v>51</v>
      </c>
      <c r="C47" s="19">
        <v>5753</v>
      </c>
      <c r="D47" s="19"/>
      <c r="E47" s="20">
        <v>2944708</v>
      </c>
      <c r="F47" s="21">
        <v>3134708</v>
      </c>
      <c r="G47" s="21">
        <v>119765</v>
      </c>
      <c r="H47" s="21">
        <v>458437</v>
      </c>
      <c r="I47" s="21">
        <v>216315</v>
      </c>
      <c r="J47" s="21">
        <v>794517</v>
      </c>
      <c r="K47" s="21">
        <v>209247</v>
      </c>
      <c r="L47" s="21">
        <v>182396</v>
      </c>
      <c r="M47" s="21">
        <v>362810</v>
      </c>
      <c r="N47" s="21">
        <v>754453</v>
      </c>
      <c r="O47" s="21">
        <v>129428</v>
      </c>
      <c r="P47" s="21">
        <v>175985</v>
      </c>
      <c r="Q47" s="21">
        <v>270941</v>
      </c>
      <c r="R47" s="21">
        <v>576354</v>
      </c>
      <c r="S47" s="21">
        <v>146636</v>
      </c>
      <c r="T47" s="21">
        <v>417493</v>
      </c>
      <c r="U47" s="21">
        <v>308469</v>
      </c>
      <c r="V47" s="21">
        <v>872598</v>
      </c>
      <c r="W47" s="21">
        <v>2997922</v>
      </c>
      <c r="X47" s="21">
        <v>3134708</v>
      </c>
      <c r="Y47" s="21">
        <v>-136786</v>
      </c>
      <c r="Z47" s="4">
        <v>-4.36</v>
      </c>
      <c r="AA47" s="19">
        <v>3134708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59927631</v>
      </c>
      <c r="D48" s="40">
        <f>+D28+D32+D38+D42+D47</f>
        <v>0</v>
      </c>
      <c r="E48" s="41">
        <f t="shared" si="9"/>
        <v>1249962889</v>
      </c>
      <c r="F48" s="42">
        <f t="shared" si="9"/>
        <v>1293006402</v>
      </c>
      <c r="G48" s="42">
        <f t="shared" si="9"/>
        <v>44549367</v>
      </c>
      <c r="H48" s="42">
        <f t="shared" si="9"/>
        <v>99723117</v>
      </c>
      <c r="I48" s="42">
        <f t="shared" si="9"/>
        <v>108105473</v>
      </c>
      <c r="J48" s="42">
        <f t="shared" si="9"/>
        <v>252377957</v>
      </c>
      <c r="K48" s="42">
        <f t="shared" si="9"/>
        <v>97154318</v>
      </c>
      <c r="L48" s="42">
        <f t="shared" si="9"/>
        <v>108063710</v>
      </c>
      <c r="M48" s="42">
        <f t="shared" si="9"/>
        <v>112277901</v>
      </c>
      <c r="N48" s="42">
        <f t="shared" si="9"/>
        <v>317495929</v>
      </c>
      <c r="O48" s="42">
        <f t="shared" si="9"/>
        <v>91440668</v>
      </c>
      <c r="P48" s="42">
        <f t="shared" si="9"/>
        <v>93366584</v>
      </c>
      <c r="Q48" s="42">
        <f t="shared" si="9"/>
        <v>98084353</v>
      </c>
      <c r="R48" s="42">
        <f t="shared" si="9"/>
        <v>282891605</v>
      </c>
      <c r="S48" s="42">
        <f t="shared" si="9"/>
        <v>85418347</v>
      </c>
      <c r="T48" s="42">
        <f t="shared" si="9"/>
        <v>85084910</v>
      </c>
      <c r="U48" s="42">
        <f t="shared" si="9"/>
        <v>110360151</v>
      </c>
      <c r="V48" s="42">
        <f t="shared" si="9"/>
        <v>280863408</v>
      </c>
      <c r="W48" s="42">
        <f t="shared" si="9"/>
        <v>1133628899</v>
      </c>
      <c r="X48" s="42">
        <f t="shared" si="9"/>
        <v>1293006402</v>
      </c>
      <c r="Y48" s="42">
        <f t="shared" si="9"/>
        <v>-159377503</v>
      </c>
      <c r="Z48" s="43">
        <f>+IF(X48&lt;&gt;0,+(Y48/X48)*100,0)</f>
        <v>-12.326118629689507</v>
      </c>
      <c r="AA48" s="40">
        <f>+AA28+AA32+AA38+AA42+AA47</f>
        <v>1293006402</v>
      </c>
    </row>
    <row r="49" spans="1:27" ht="12.75">
      <c r="A49" s="14" t="s">
        <v>87</v>
      </c>
      <c r="B49" s="15"/>
      <c r="C49" s="44">
        <f aca="true" t="shared" si="10" ref="C49:Y49">+C25-C48</f>
        <v>22133097</v>
      </c>
      <c r="D49" s="44">
        <f>+D25-D48</f>
        <v>0</v>
      </c>
      <c r="E49" s="45">
        <f t="shared" si="10"/>
        <v>-6251984</v>
      </c>
      <c r="F49" s="46">
        <f t="shared" si="10"/>
        <v>35342597</v>
      </c>
      <c r="G49" s="46">
        <f t="shared" si="10"/>
        <v>83376315</v>
      </c>
      <c r="H49" s="46">
        <f t="shared" si="10"/>
        <v>-2429718</v>
      </c>
      <c r="I49" s="46">
        <f t="shared" si="10"/>
        <v>5423855</v>
      </c>
      <c r="J49" s="46">
        <f t="shared" si="10"/>
        <v>86370452</v>
      </c>
      <c r="K49" s="46">
        <f t="shared" si="10"/>
        <v>7483725</v>
      </c>
      <c r="L49" s="46">
        <f t="shared" si="10"/>
        <v>-6654538</v>
      </c>
      <c r="M49" s="46">
        <f t="shared" si="10"/>
        <v>60700197</v>
      </c>
      <c r="N49" s="46">
        <f t="shared" si="10"/>
        <v>61529384</v>
      </c>
      <c r="O49" s="46">
        <f t="shared" si="10"/>
        <v>6239974</v>
      </c>
      <c r="P49" s="46">
        <f t="shared" si="10"/>
        <v>-371022</v>
      </c>
      <c r="Q49" s="46">
        <f t="shared" si="10"/>
        <v>24493648</v>
      </c>
      <c r="R49" s="46">
        <f t="shared" si="10"/>
        <v>30362600</v>
      </c>
      <c r="S49" s="46">
        <f t="shared" si="10"/>
        <v>306275</v>
      </c>
      <c r="T49" s="46">
        <f t="shared" si="10"/>
        <v>7539940</v>
      </c>
      <c r="U49" s="46">
        <f t="shared" si="10"/>
        <v>-13714169</v>
      </c>
      <c r="V49" s="46">
        <f t="shared" si="10"/>
        <v>-5867954</v>
      </c>
      <c r="W49" s="46">
        <f t="shared" si="10"/>
        <v>172394482</v>
      </c>
      <c r="X49" s="46">
        <f>IF(F25=F48,0,X25-X48)</f>
        <v>35342597</v>
      </c>
      <c r="Y49" s="46">
        <f t="shared" si="10"/>
        <v>137051885</v>
      </c>
      <c r="Z49" s="47">
        <f>+IF(X49&lt;&gt;0,+(Y49/X49)*100,0)</f>
        <v>387.78102525968876</v>
      </c>
      <c r="AA49" s="44">
        <f>+AA25-AA48</f>
        <v>35342597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127976400</v>
      </c>
      <c r="D5" s="19">
        <f>SUM(D6:D8)</f>
        <v>0</v>
      </c>
      <c r="E5" s="20">
        <f t="shared" si="0"/>
        <v>126339900</v>
      </c>
      <c r="F5" s="21">
        <f t="shared" si="0"/>
        <v>130710800</v>
      </c>
      <c r="G5" s="21">
        <f t="shared" si="0"/>
        <v>30965748</v>
      </c>
      <c r="H5" s="21">
        <f t="shared" si="0"/>
        <v>17371427</v>
      </c>
      <c r="I5" s="21">
        <f t="shared" si="0"/>
        <v>5574956</v>
      </c>
      <c r="J5" s="21">
        <f t="shared" si="0"/>
        <v>53912131</v>
      </c>
      <c r="K5" s="21">
        <f t="shared" si="0"/>
        <v>5134724</v>
      </c>
      <c r="L5" s="21">
        <f t="shared" si="0"/>
        <v>5083913</v>
      </c>
      <c r="M5" s="21">
        <f t="shared" si="0"/>
        <v>16940568</v>
      </c>
      <c r="N5" s="21">
        <f t="shared" si="0"/>
        <v>27159205</v>
      </c>
      <c r="O5" s="21">
        <f t="shared" si="0"/>
        <v>5095652</v>
      </c>
      <c r="P5" s="21">
        <f t="shared" si="0"/>
        <v>6075853</v>
      </c>
      <c r="Q5" s="21">
        <f t="shared" si="0"/>
        <v>15328191</v>
      </c>
      <c r="R5" s="21">
        <f t="shared" si="0"/>
        <v>26499696</v>
      </c>
      <c r="S5" s="21">
        <f t="shared" si="0"/>
        <v>4790353</v>
      </c>
      <c r="T5" s="21">
        <f t="shared" si="0"/>
        <v>5718119</v>
      </c>
      <c r="U5" s="21">
        <f t="shared" si="0"/>
        <v>9535572</v>
      </c>
      <c r="V5" s="21">
        <f t="shared" si="0"/>
        <v>20044044</v>
      </c>
      <c r="W5" s="21">
        <f t="shared" si="0"/>
        <v>127615076</v>
      </c>
      <c r="X5" s="21">
        <f t="shared" si="0"/>
        <v>130710800</v>
      </c>
      <c r="Y5" s="21">
        <f t="shared" si="0"/>
        <v>-3095724</v>
      </c>
      <c r="Z5" s="4">
        <f>+IF(X5&lt;&gt;0,+(Y5/X5)*100,0)</f>
        <v>-2.368376599332266</v>
      </c>
      <c r="AA5" s="19">
        <f>SUM(AA6:AA8)</f>
        <v>130710800</v>
      </c>
    </row>
    <row r="6" spans="1:27" ht="12.75">
      <c r="A6" s="5" t="s">
        <v>32</v>
      </c>
      <c r="B6" s="3"/>
      <c r="C6" s="22">
        <v>27606000</v>
      </c>
      <c r="D6" s="22"/>
      <c r="E6" s="23">
        <v>29939500</v>
      </c>
      <c r="F6" s="24">
        <v>30579500</v>
      </c>
      <c r="G6" s="24"/>
      <c r="H6" s="24">
        <v>12462000</v>
      </c>
      <c r="I6" s="24"/>
      <c r="J6" s="24">
        <v>12462000</v>
      </c>
      <c r="K6" s="24"/>
      <c r="L6" s="24"/>
      <c r="M6" s="24">
        <v>9969000</v>
      </c>
      <c r="N6" s="24">
        <v>9969000</v>
      </c>
      <c r="O6" s="24">
        <v>1043</v>
      </c>
      <c r="P6" s="24"/>
      <c r="Q6" s="24">
        <v>7477000</v>
      </c>
      <c r="R6" s="24">
        <v>7478043</v>
      </c>
      <c r="S6" s="24"/>
      <c r="T6" s="24"/>
      <c r="U6" s="24">
        <v>500000</v>
      </c>
      <c r="V6" s="24">
        <v>500000</v>
      </c>
      <c r="W6" s="24">
        <v>30409043</v>
      </c>
      <c r="X6" s="24">
        <v>30579500</v>
      </c>
      <c r="Y6" s="24">
        <v>-170457</v>
      </c>
      <c r="Z6" s="6">
        <v>-0.56</v>
      </c>
      <c r="AA6" s="22">
        <v>30579500</v>
      </c>
    </row>
    <row r="7" spans="1:27" ht="12.75">
      <c r="A7" s="5" t="s">
        <v>33</v>
      </c>
      <c r="B7" s="3"/>
      <c r="C7" s="25">
        <v>100370400</v>
      </c>
      <c r="D7" s="25"/>
      <c r="E7" s="26">
        <v>96400400</v>
      </c>
      <c r="F7" s="27">
        <v>99957300</v>
      </c>
      <c r="G7" s="27">
        <v>30965748</v>
      </c>
      <c r="H7" s="27">
        <v>4909427</v>
      </c>
      <c r="I7" s="27">
        <v>5574956</v>
      </c>
      <c r="J7" s="27">
        <v>41450131</v>
      </c>
      <c r="K7" s="27">
        <v>5134724</v>
      </c>
      <c r="L7" s="27">
        <v>5083913</v>
      </c>
      <c r="M7" s="27">
        <v>6971568</v>
      </c>
      <c r="N7" s="27">
        <v>17190205</v>
      </c>
      <c r="O7" s="27">
        <v>5094609</v>
      </c>
      <c r="P7" s="27">
        <v>6075853</v>
      </c>
      <c r="Q7" s="27">
        <v>7851191</v>
      </c>
      <c r="R7" s="27">
        <v>19021653</v>
      </c>
      <c r="S7" s="27">
        <v>4790353</v>
      </c>
      <c r="T7" s="27">
        <v>5718119</v>
      </c>
      <c r="U7" s="27">
        <v>9035572</v>
      </c>
      <c r="V7" s="27">
        <v>19544044</v>
      </c>
      <c r="W7" s="27">
        <v>97206033</v>
      </c>
      <c r="X7" s="27">
        <v>99957300</v>
      </c>
      <c r="Y7" s="27">
        <v>-2751267</v>
      </c>
      <c r="Z7" s="7">
        <v>-2.75</v>
      </c>
      <c r="AA7" s="25">
        <v>99957300</v>
      </c>
    </row>
    <row r="8" spans="1:27" ht="12.75">
      <c r="A8" s="5" t="s">
        <v>34</v>
      </c>
      <c r="B8" s="3"/>
      <c r="C8" s="22"/>
      <c r="D8" s="22"/>
      <c r="E8" s="23"/>
      <c r="F8" s="24">
        <v>174000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174000</v>
      </c>
      <c r="Y8" s="24">
        <v>-174000</v>
      </c>
      <c r="Z8" s="6">
        <v>-100</v>
      </c>
      <c r="AA8" s="22">
        <v>174000</v>
      </c>
    </row>
    <row r="9" spans="1:27" ht="12.75">
      <c r="A9" s="2" t="s">
        <v>35</v>
      </c>
      <c r="B9" s="3"/>
      <c r="C9" s="19">
        <f aca="true" t="shared" si="1" ref="C9:Y9">SUM(C10:C14)</f>
        <v>16346709</v>
      </c>
      <c r="D9" s="19">
        <f>SUM(D10:D14)</f>
        <v>0</v>
      </c>
      <c r="E9" s="20">
        <f t="shared" si="1"/>
        <v>14153600</v>
      </c>
      <c r="F9" s="21">
        <f t="shared" si="1"/>
        <v>70519600</v>
      </c>
      <c r="G9" s="21">
        <f t="shared" si="1"/>
        <v>200496</v>
      </c>
      <c r="H9" s="21">
        <f t="shared" si="1"/>
        <v>524320</v>
      </c>
      <c r="I9" s="21">
        <f t="shared" si="1"/>
        <v>1733952</v>
      </c>
      <c r="J9" s="21">
        <f t="shared" si="1"/>
        <v>2458768</v>
      </c>
      <c r="K9" s="21">
        <f t="shared" si="1"/>
        <v>1631370</v>
      </c>
      <c r="L9" s="21">
        <f t="shared" si="1"/>
        <v>677774</v>
      </c>
      <c r="M9" s="21">
        <f t="shared" si="1"/>
        <v>1040180</v>
      </c>
      <c r="N9" s="21">
        <f t="shared" si="1"/>
        <v>3349324</v>
      </c>
      <c r="O9" s="21">
        <f t="shared" si="1"/>
        <v>720520</v>
      </c>
      <c r="P9" s="21">
        <f t="shared" si="1"/>
        <v>536513</v>
      </c>
      <c r="Q9" s="21">
        <f t="shared" si="1"/>
        <v>396494</v>
      </c>
      <c r="R9" s="21">
        <f t="shared" si="1"/>
        <v>1653527</v>
      </c>
      <c r="S9" s="21">
        <f t="shared" si="1"/>
        <v>0</v>
      </c>
      <c r="T9" s="21">
        <f t="shared" si="1"/>
        <v>-136453</v>
      </c>
      <c r="U9" s="21">
        <f t="shared" si="1"/>
        <v>-29765</v>
      </c>
      <c r="V9" s="21">
        <f t="shared" si="1"/>
        <v>-166218</v>
      </c>
      <c r="W9" s="21">
        <f t="shared" si="1"/>
        <v>7295401</v>
      </c>
      <c r="X9" s="21">
        <f t="shared" si="1"/>
        <v>70519600</v>
      </c>
      <c r="Y9" s="21">
        <f t="shared" si="1"/>
        <v>-63224199</v>
      </c>
      <c r="Z9" s="4">
        <f>+IF(X9&lt;&gt;0,+(Y9/X9)*100,0)</f>
        <v>-89.65478959041174</v>
      </c>
      <c r="AA9" s="19">
        <f>SUM(AA10:AA14)</f>
        <v>70519600</v>
      </c>
    </row>
    <row r="10" spans="1:27" ht="12.75">
      <c r="A10" s="5" t="s">
        <v>36</v>
      </c>
      <c r="B10" s="3"/>
      <c r="C10" s="22">
        <v>8588372</v>
      </c>
      <c r="D10" s="22"/>
      <c r="E10" s="23">
        <v>6653000</v>
      </c>
      <c r="F10" s="24">
        <v>6695000</v>
      </c>
      <c r="G10" s="24">
        <v>16975</v>
      </c>
      <c r="H10" s="24">
        <v>17209</v>
      </c>
      <c r="I10" s="24">
        <v>28162</v>
      </c>
      <c r="J10" s="24">
        <v>62346</v>
      </c>
      <c r="K10" s="24">
        <v>16757</v>
      </c>
      <c r="L10" s="24">
        <v>16639</v>
      </c>
      <c r="M10" s="24">
        <v>53035</v>
      </c>
      <c r="N10" s="24">
        <v>86431</v>
      </c>
      <c r="O10" s="24">
        <v>18848</v>
      </c>
      <c r="P10" s="24">
        <v>126824</v>
      </c>
      <c r="Q10" s="24">
        <v>27817</v>
      </c>
      <c r="R10" s="24">
        <v>173489</v>
      </c>
      <c r="S10" s="24"/>
      <c r="T10" s="24">
        <v>-103096</v>
      </c>
      <c r="U10" s="24">
        <v>31879</v>
      </c>
      <c r="V10" s="24">
        <v>-71217</v>
      </c>
      <c r="W10" s="24">
        <v>251049</v>
      </c>
      <c r="X10" s="24">
        <v>6695000</v>
      </c>
      <c r="Y10" s="24">
        <v>-6443951</v>
      </c>
      <c r="Z10" s="6">
        <v>-96.25</v>
      </c>
      <c r="AA10" s="22">
        <v>6695000</v>
      </c>
    </row>
    <row r="11" spans="1:27" ht="12.75">
      <c r="A11" s="5" t="s">
        <v>37</v>
      </c>
      <c r="B11" s="3"/>
      <c r="C11" s="22">
        <v>7676862</v>
      </c>
      <c r="D11" s="22"/>
      <c r="E11" s="23">
        <v>7328600</v>
      </c>
      <c r="F11" s="24">
        <v>7538600</v>
      </c>
      <c r="G11" s="24">
        <v>183521</v>
      </c>
      <c r="H11" s="24">
        <v>507111</v>
      </c>
      <c r="I11" s="24">
        <v>1671750</v>
      </c>
      <c r="J11" s="24">
        <v>2362382</v>
      </c>
      <c r="K11" s="24">
        <v>1614613</v>
      </c>
      <c r="L11" s="24">
        <v>661135</v>
      </c>
      <c r="M11" s="24">
        <v>987145</v>
      </c>
      <c r="N11" s="24">
        <v>3262893</v>
      </c>
      <c r="O11" s="24">
        <v>701672</v>
      </c>
      <c r="P11" s="24">
        <v>409689</v>
      </c>
      <c r="Q11" s="24">
        <v>293367</v>
      </c>
      <c r="R11" s="24">
        <v>1404728</v>
      </c>
      <c r="S11" s="24"/>
      <c r="T11" s="24">
        <v>-33357</v>
      </c>
      <c r="U11" s="24">
        <v>-61644</v>
      </c>
      <c r="V11" s="24">
        <v>-95001</v>
      </c>
      <c r="W11" s="24">
        <v>6935002</v>
      </c>
      <c r="X11" s="24">
        <v>7538600</v>
      </c>
      <c r="Y11" s="24">
        <v>-603598</v>
      </c>
      <c r="Z11" s="6">
        <v>-8.01</v>
      </c>
      <c r="AA11" s="22">
        <v>7538600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81475</v>
      </c>
      <c r="D13" s="22"/>
      <c r="E13" s="23">
        <v>172000</v>
      </c>
      <c r="F13" s="24">
        <v>56286000</v>
      </c>
      <c r="G13" s="24"/>
      <c r="H13" s="24"/>
      <c r="I13" s="24">
        <v>34040</v>
      </c>
      <c r="J13" s="24">
        <v>34040</v>
      </c>
      <c r="K13" s="24"/>
      <c r="L13" s="24"/>
      <c r="M13" s="24"/>
      <c r="N13" s="24"/>
      <c r="O13" s="24"/>
      <c r="P13" s="24"/>
      <c r="Q13" s="24">
        <v>75310</v>
      </c>
      <c r="R13" s="24">
        <v>75310</v>
      </c>
      <c r="S13" s="24"/>
      <c r="T13" s="24"/>
      <c r="U13" s="24"/>
      <c r="V13" s="24"/>
      <c r="W13" s="24">
        <v>109350</v>
      </c>
      <c r="X13" s="24">
        <v>56286000</v>
      </c>
      <c r="Y13" s="24">
        <v>-56176650</v>
      </c>
      <c r="Z13" s="6">
        <v>-99.81</v>
      </c>
      <c r="AA13" s="22">
        <v>56286000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23392344</v>
      </c>
      <c r="D15" s="19">
        <f>SUM(D16:D18)</f>
        <v>0</v>
      </c>
      <c r="E15" s="20">
        <f t="shared" si="2"/>
        <v>18731500</v>
      </c>
      <c r="F15" s="21">
        <f t="shared" si="2"/>
        <v>20269344</v>
      </c>
      <c r="G15" s="21">
        <f t="shared" si="2"/>
        <v>527110</v>
      </c>
      <c r="H15" s="21">
        <f t="shared" si="2"/>
        <v>605914</v>
      </c>
      <c r="I15" s="21">
        <f t="shared" si="2"/>
        <v>1330041</v>
      </c>
      <c r="J15" s="21">
        <f t="shared" si="2"/>
        <v>2463065</v>
      </c>
      <c r="K15" s="21">
        <f t="shared" si="2"/>
        <v>995438</v>
      </c>
      <c r="L15" s="21">
        <f t="shared" si="2"/>
        <v>803531</v>
      </c>
      <c r="M15" s="21">
        <f t="shared" si="2"/>
        <v>977333</v>
      </c>
      <c r="N15" s="21">
        <f t="shared" si="2"/>
        <v>2776302</v>
      </c>
      <c r="O15" s="21">
        <f t="shared" si="2"/>
        <v>930702</v>
      </c>
      <c r="P15" s="21">
        <f t="shared" si="2"/>
        <v>626392</v>
      </c>
      <c r="Q15" s="21">
        <f t="shared" si="2"/>
        <v>557722</v>
      </c>
      <c r="R15" s="21">
        <f t="shared" si="2"/>
        <v>2114816</v>
      </c>
      <c r="S15" s="21">
        <f t="shared" si="2"/>
        <v>115909</v>
      </c>
      <c r="T15" s="21">
        <f t="shared" si="2"/>
        <v>108748</v>
      </c>
      <c r="U15" s="21">
        <f t="shared" si="2"/>
        <v>1242517</v>
      </c>
      <c r="V15" s="21">
        <f t="shared" si="2"/>
        <v>1467174</v>
      </c>
      <c r="W15" s="21">
        <f t="shared" si="2"/>
        <v>8821357</v>
      </c>
      <c r="X15" s="21">
        <f t="shared" si="2"/>
        <v>20269344</v>
      </c>
      <c r="Y15" s="21">
        <f t="shared" si="2"/>
        <v>-11447987</v>
      </c>
      <c r="Z15" s="4">
        <f>+IF(X15&lt;&gt;0,+(Y15/X15)*100,0)</f>
        <v>-56.47931674552466</v>
      </c>
      <c r="AA15" s="19">
        <f>SUM(AA16:AA18)</f>
        <v>20269344</v>
      </c>
    </row>
    <row r="16" spans="1:27" ht="12.75">
      <c r="A16" s="5" t="s">
        <v>42</v>
      </c>
      <c r="B16" s="3"/>
      <c r="C16" s="22">
        <v>2390921</v>
      </c>
      <c r="D16" s="22"/>
      <c r="E16" s="23">
        <v>4159700</v>
      </c>
      <c r="F16" s="24">
        <v>5697544</v>
      </c>
      <c r="G16" s="24">
        <v>104279</v>
      </c>
      <c r="H16" s="24">
        <v>174183</v>
      </c>
      <c r="I16" s="24">
        <v>536871</v>
      </c>
      <c r="J16" s="24">
        <v>815333</v>
      </c>
      <c r="K16" s="24">
        <v>227553</v>
      </c>
      <c r="L16" s="24">
        <v>543315</v>
      </c>
      <c r="M16" s="24">
        <v>267934</v>
      </c>
      <c r="N16" s="24">
        <v>1038802</v>
      </c>
      <c r="O16" s="24">
        <v>255706</v>
      </c>
      <c r="P16" s="24">
        <v>126587</v>
      </c>
      <c r="Q16" s="24">
        <v>140830</v>
      </c>
      <c r="R16" s="24">
        <v>523123</v>
      </c>
      <c r="S16" s="24">
        <v>35763</v>
      </c>
      <c r="T16" s="24">
        <v>37198</v>
      </c>
      <c r="U16" s="24">
        <v>958526</v>
      </c>
      <c r="V16" s="24">
        <v>1031487</v>
      </c>
      <c r="W16" s="24">
        <v>3408745</v>
      </c>
      <c r="X16" s="24">
        <v>5697544</v>
      </c>
      <c r="Y16" s="24">
        <v>-2288799</v>
      </c>
      <c r="Z16" s="6">
        <v>-40.17</v>
      </c>
      <c r="AA16" s="22">
        <v>5697544</v>
      </c>
    </row>
    <row r="17" spans="1:27" ht="12.75">
      <c r="A17" s="5" t="s">
        <v>43</v>
      </c>
      <c r="B17" s="3"/>
      <c r="C17" s="22">
        <v>3289532</v>
      </c>
      <c r="D17" s="22"/>
      <c r="E17" s="23">
        <v>2916800</v>
      </c>
      <c r="F17" s="24">
        <v>2916800</v>
      </c>
      <c r="G17" s="24">
        <v>125556</v>
      </c>
      <c r="H17" s="24">
        <v>106196</v>
      </c>
      <c r="I17" s="24">
        <v>519782</v>
      </c>
      <c r="J17" s="24">
        <v>751534</v>
      </c>
      <c r="K17" s="24">
        <v>452439</v>
      </c>
      <c r="L17" s="24">
        <v>208503</v>
      </c>
      <c r="M17" s="24">
        <v>63556</v>
      </c>
      <c r="N17" s="24">
        <v>724498</v>
      </c>
      <c r="O17" s="24">
        <v>458665</v>
      </c>
      <c r="P17" s="24">
        <v>304799</v>
      </c>
      <c r="Q17" s="24">
        <v>211771</v>
      </c>
      <c r="R17" s="24">
        <v>975235</v>
      </c>
      <c r="S17" s="24"/>
      <c r="T17" s="24">
        <v>1283</v>
      </c>
      <c r="U17" s="24">
        <v>255847</v>
      </c>
      <c r="V17" s="24">
        <v>257130</v>
      </c>
      <c r="W17" s="24">
        <v>2708397</v>
      </c>
      <c r="X17" s="24">
        <v>2916800</v>
      </c>
      <c r="Y17" s="24">
        <v>-208403</v>
      </c>
      <c r="Z17" s="6">
        <v>-7.14</v>
      </c>
      <c r="AA17" s="22">
        <v>2916800</v>
      </c>
    </row>
    <row r="18" spans="1:27" ht="12.75">
      <c r="A18" s="5" t="s">
        <v>44</v>
      </c>
      <c r="B18" s="3"/>
      <c r="C18" s="22">
        <v>17711891</v>
      </c>
      <c r="D18" s="22"/>
      <c r="E18" s="23">
        <v>11655000</v>
      </c>
      <c r="F18" s="24">
        <v>11655000</v>
      </c>
      <c r="G18" s="24">
        <v>297275</v>
      </c>
      <c r="H18" s="24">
        <v>325535</v>
      </c>
      <c r="I18" s="24">
        <v>273388</v>
      </c>
      <c r="J18" s="24">
        <v>896198</v>
      </c>
      <c r="K18" s="24">
        <v>315446</v>
      </c>
      <c r="L18" s="24">
        <v>51713</v>
      </c>
      <c r="M18" s="24">
        <v>645843</v>
      </c>
      <c r="N18" s="24">
        <v>1013002</v>
      </c>
      <c r="O18" s="24">
        <v>216331</v>
      </c>
      <c r="P18" s="24">
        <v>195006</v>
      </c>
      <c r="Q18" s="24">
        <v>205121</v>
      </c>
      <c r="R18" s="24">
        <v>616458</v>
      </c>
      <c r="S18" s="24">
        <v>80146</v>
      </c>
      <c r="T18" s="24">
        <v>70267</v>
      </c>
      <c r="U18" s="24">
        <v>28144</v>
      </c>
      <c r="V18" s="24">
        <v>178557</v>
      </c>
      <c r="W18" s="24">
        <v>2704215</v>
      </c>
      <c r="X18" s="24">
        <v>11655000</v>
      </c>
      <c r="Y18" s="24">
        <v>-8950785</v>
      </c>
      <c r="Z18" s="6">
        <v>-76.8</v>
      </c>
      <c r="AA18" s="22">
        <v>11655000</v>
      </c>
    </row>
    <row r="19" spans="1:27" ht="12.75">
      <c r="A19" s="2" t="s">
        <v>45</v>
      </c>
      <c r="B19" s="8"/>
      <c r="C19" s="19">
        <f aca="true" t="shared" si="3" ref="C19:Y19">SUM(C20:C23)</f>
        <v>182134832</v>
      </c>
      <c r="D19" s="19">
        <f>SUM(D20:D23)</f>
        <v>0</v>
      </c>
      <c r="E19" s="20">
        <f t="shared" si="3"/>
        <v>184700800</v>
      </c>
      <c r="F19" s="21">
        <f t="shared" si="3"/>
        <v>190162000</v>
      </c>
      <c r="G19" s="21">
        <f t="shared" si="3"/>
        <v>15670204</v>
      </c>
      <c r="H19" s="21">
        <f t="shared" si="3"/>
        <v>15721102</v>
      </c>
      <c r="I19" s="21">
        <f t="shared" si="3"/>
        <v>15707165</v>
      </c>
      <c r="J19" s="21">
        <f t="shared" si="3"/>
        <v>47098471</v>
      </c>
      <c r="K19" s="21">
        <f t="shared" si="3"/>
        <v>14794446</v>
      </c>
      <c r="L19" s="21">
        <f t="shared" si="3"/>
        <v>15071840</v>
      </c>
      <c r="M19" s="21">
        <f t="shared" si="3"/>
        <v>15355919</v>
      </c>
      <c r="N19" s="21">
        <f t="shared" si="3"/>
        <v>45222205</v>
      </c>
      <c r="O19" s="21">
        <f t="shared" si="3"/>
        <v>19281191</v>
      </c>
      <c r="P19" s="21">
        <f t="shared" si="3"/>
        <v>14808651</v>
      </c>
      <c r="Q19" s="21">
        <f t="shared" si="3"/>
        <v>15156058</v>
      </c>
      <c r="R19" s="21">
        <f t="shared" si="3"/>
        <v>49245900</v>
      </c>
      <c r="S19" s="21">
        <f t="shared" si="3"/>
        <v>14351256</v>
      </c>
      <c r="T19" s="21">
        <f t="shared" si="3"/>
        <v>15273027</v>
      </c>
      <c r="U19" s="21">
        <f t="shared" si="3"/>
        <v>14668534</v>
      </c>
      <c r="V19" s="21">
        <f t="shared" si="3"/>
        <v>44292817</v>
      </c>
      <c r="W19" s="21">
        <f t="shared" si="3"/>
        <v>185859393</v>
      </c>
      <c r="X19" s="21">
        <f t="shared" si="3"/>
        <v>190162000</v>
      </c>
      <c r="Y19" s="21">
        <f t="shared" si="3"/>
        <v>-4302607</v>
      </c>
      <c r="Z19" s="4">
        <f>+IF(X19&lt;&gt;0,+(Y19/X19)*100,0)</f>
        <v>-2.2626008350774605</v>
      </c>
      <c r="AA19" s="19">
        <f>SUM(AA20:AA23)</f>
        <v>190162000</v>
      </c>
    </row>
    <row r="20" spans="1:27" ht="12.75">
      <c r="A20" s="5" t="s">
        <v>46</v>
      </c>
      <c r="B20" s="3"/>
      <c r="C20" s="22">
        <v>123244549</v>
      </c>
      <c r="D20" s="22"/>
      <c r="E20" s="23">
        <v>126860400</v>
      </c>
      <c r="F20" s="24">
        <v>132306600</v>
      </c>
      <c r="G20" s="24">
        <v>10553373</v>
      </c>
      <c r="H20" s="24">
        <v>10876858</v>
      </c>
      <c r="I20" s="24">
        <v>10691183</v>
      </c>
      <c r="J20" s="24">
        <v>32121414</v>
      </c>
      <c r="K20" s="24">
        <v>10005243</v>
      </c>
      <c r="L20" s="24">
        <v>10098926</v>
      </c>
      <c r="M20" s="24">
        <v>10141635</v>
      </c>
      <c r="N20" s="24">
        <v>30245804</v>
      </c>
      <c r="O20" s="24">
        <v>13072772</v>
      </c>
      <c r="P20" s="24">
        <v>9717048</v>
      </c>
      <c r="Q20" s="24">
        <v>10210263</v>
      </c>
      <c r="R20" s="24">
        <v>33000083</v>
      </c>
      <c r="S20" s="24">
        <v>9457691</v>
      </c>
      <c r="T20" s="24">
        <v>9896112</v>
      </c>
      <c r="U20" s="24">
        <v>10171303</v>
      </c>
      <c r="V20" s="24">
        <v>29525106</v>
      </c>
      <c r="W20" s="24">
        <v>124892407</v>
      </c>
      <c r="X20" s="24">
        <v>132306600</v>
      </c>
      <c r="Y20" s="24">
        <v>-7414193</v>
      </c>
      <c r="Z20" s="6">
        <v>-5.6</v>
      </c>
      <c r="AA20" s="22">
        <v>132306600</v>
      </c>
    </row>
    <row r="21" spans="1:27" ht="12.75">
      <c r="A21" s="5" t="s">
        <v>47</v>
      </c>
      <c r="B21" s="3"/>
      <c r="C21" s="22">
        <v>27740144</v>
      </c>
      <c r="D21" s="22"/>
      <c r="E21" s="23">
        <v>28707100</v>
      </c>
      <c r="F21" s="24">
        <v>28207100</v>
      </c>
      <c r="G21" s="24">
        <v>1610879</v>
      </c>
      <c r="H21" s="24">
        <v>2709530</v>
      </c>
      <c r="I21" s="24">
        <v>2291617</v>
      </c>
      <c r="J21" s="24">
        <v>6612026</v>
      </c>
      <c r="K21" s="24">
        <v>2145220</v>
      </c>
      <c r="L21" s="24">
        <v>2248755</v>
      </c>
      <c r="M21" s="24">
        <v>2372721</v>
      </c>
      <c r="N21" s="24">
        <v>6766696</v>
      </c>
      <c r="O21" s="24">
        <v>3286351</v>
      </c>
      <c r="P21" s="24">
        <v>2218101</v>
      </c>
      <c r="Q21" s="24">
        <v>2397944</v>
      </c>
      <c r="R21" s="24">
        <v>7902396</v>
      </c>
      <c r="S21" s="24">
        <v>2285641</v>
      </c>
      <c r="T21" s="24">
        <v>2646329</v>
      </c>
      <c r="U21" s="24">
        <v>1754678</v>
      </c>
      <c r="V21" s="24">
        <v>6686648</v>
      </c>
      <c r="W21" s="24">
        <v>27967766</v>
      </c>
      <c r="X21" s="24">
        <v>28207100</v>
      </c>
      <c r="Y21" s="24">
        <v>-239334</v>
      </c>
      <c r="Z21" s="6">
        <v>-0.85</v>
      </c>
      <c r="AA21" s="22">
        <v>28207100</v>
      </c>
    </row>
    <row r="22" spans="1:27" ht="12.75">
      <c r="A22" s="5" t="s">
        <v>48</v>
      </c>
      <c r="B22" s="3"/>
      <c r="C22" s="25">
        <v>12077192</v>
      </c>
      <c r="D22" s="25"/>
      <c r="E22" s="26">
        <v>11335000</v>
      </c>
      <c r="F22" s="27">
        <v>11850000</v>
      </c>
      <c r="G22" s="27">
        <v>1352503</v>
      </c>
      <c r="H22" s="27">
        <v>854392</v>
      </c>
      <c r="I22" s="27">
        <v>1064030</v>
      </c>
      <c r="J22" s="27">
        <v>3270925</v>
      </c>
      <c r="K22" s="27">
        <v>1033344</v>
      </c>
      <c r="L22" s="27">
        <v>1097599</v>
      </c>
      <c r="M22" s="27">
        <v>1216301</v>
      </c>
      <c r="N22" s="27">
        <v>3347244</v>
      </c>
      <c r="O22" s="27">
        <v>1264851</v>
      </c>
      <c r="P22" s="27">
        <v>1246311</v>
      </c>
      <c r="Q22" s="27">
        <v>887471</v>
      </c>
      <c r="R22" s="27">
        <v>3398633</v>
      </c>
      <c r="S22" s="27">
        <v>920004</v>
      </c>
      <c r="T22" s="27">
        <v>1070046</v>
      </c>
      <c r="U22" s="27">
        <v>1129604</v>
      </c>
      <c r="V22" s="27">
        <v>3119654</v>
      </c>
      <c r="W22" s="27">
        <v>13136456</v>
      </c>
      <c r="X22" s="27">
        <v>11850000</v>
      </c>
      <c r="Y22" s="27">
        <v>1286456</v>
      </c>
      <c r="Z22" s="7">
        <v>10.86</v>
      </c>
      <c r="AA22" s="25">
        <v>11850000</v>
      </c>
    </row>
    <row r="23" spans="1:27" ht="12.75">
      <c r="A23" s="5" t="s">
        <v>49</v>
      </c>
      <c r="B23" s="3"/>
      <c r="C23" s="22">
        <v>19072947</v>
      </c>
      <c r="D23" s="22"/>
      <c r="E23" s="23">
        <v>17798300</v>
      </c>
      <c r="F23" s="24">
        <v>17798300</v>
      </c>
      <c r="G23" s="24">
        <v>2153449</v>
      </c>
      <c r="H23" s="24">
        <v>1280322</v>
      </c>
      <c r="I23" s="24">
        <v>1660335</v>
      </c>
      <c r="J23" s="24">
        <v>5094106</v>
      </c>
      <c r="K23" s="24">
        <v>1610639</v>
      </c>
      <c r="L23" s="24">
        <v>1626560</v>
      </c>
      <c r="M23" s="24">
        <v>1625262</v>
      </c>
      <c r="N23" s="24">
        <v>4862461</v>
      </c>
      <c r="O23" s="24">
        <v>1657217</v>
      </c>
      <c r="P23" s="24">
        <v>1627191</v>
      </c>
      <c r="Q23" s="24">
        <v>1660380</v>
      </c>
      <c r="R23" s="24">
        <v>4944788</v>
      </c>
      <c r="S23" s="24">
        <v>1687920</v>
      </c>
      <c r="T23" s="24">
        <v>1660540</v>
      </c>
      <c r="U23" s="24">
        <v>1612949</v>
      </c>
      <c r="V23" s="24">
        <v>4961409</v>
      </c>
      <c r="W23" s="24">
        <v>19862764</v>
      </c>
      <c r="X23" s="24">
        <v>17798300</v>
      </c>
      <c r="Y23" s="24">
        <v>2064464</v>
      </c>
      <c r="Z23" s="6">
        <v>11.6</v>
      </c>
      <c r="AA23" s="22">
        <v>17798300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349850285</v>
      </c>
      <c r="D25" s="40">
        <f>+D5+D9+D15+D19+D24</f>
        <v>0</v>
      </c>
      <c r="E25" s="41">
        <f t="shared" si="4"/>
        <v>343925800</v>
      </c>
      <c r="F25" s="42">
        <f t="shared" si="4"/>
        <v>411661744</v>
      </c>
      <c r="G25" s="42">
        <f t="shared" si="4"/>
        <v>47363558</v>
      </c>
      <c r="H25" s="42">
        <f t="shared" si="4"/>
        <v>34222763</v>
      </c>
      <c r="I25" s="42">
        <f t="shared" si="4"/>
        <v>24346114</v>
      </c>
      <c r="J25" s="42">
        <f t="shared" si="4"/>
        <v>105932435</v>
      </c>
      <c r="K25" s="42">
        <f t="shared" si="4"/>
        <v>22555978</v>
      </c>
      <c r="L25" s="42">
        <f t="shared" si="4"/>
        <v>21637058</v>
      </c>
      <c r="M25" s="42">
        <f t="shared" si="4"/>
        <v>34314000</v>
      </c>
      <c r="N25" s="42">
        <f t="shared" si="4"/>
        <v>78507036</v>
      </c>
      <c r="O25" s="42">
        <f t="shared" si="4"/>
        <v>26028065</v>
      </c>
      <c r="P25" s="42">
        <f t="shared" si="4"/>
        <v>22047409</v>
      </c>
      <c r="Q25" s="42">
        <f t="shared" si="4"/>
        <v>31438465</v>
      </c>
      <c r="R25" s="42">
        <f t="shared" si="4"/>
        <v>79513939</v>
      </c>
      <c r="S25" s="42">
        <f t="shared" si="4"/>
        <v>19257518</v>
      </c>
      <c r="T25" s="42">
        <f t="shared" si="4"/>
        <v>20963441</v>
      </c>
      <c r="U25" s="42">
        <f t="shared" si="4"/>
        <v>25416858</v>
      </c>
      <c r="V25" s="42">
        <f t="shared" si="4"/>
        <v>65637817</v>
      </c>
      <c r="W25" s="42">
        <f t="shared" si="4"/>
        <v>329591227</v>
      </c>
      <c r="X25" s="42">
        <f t="shared" si="4"/>
        <v>411661744</v>
      </c>
      <c r="Y25" s="42">
        <f t="shared" si="4"/>
        <v>-82070517</v>
      </c>
      <c r="Z25" s="43">
        <f>+IF(X25&lt;&gt;0,+(Y25/X25)*100,0)</f>
        <v>-19.936396373037763</v>
      </c>
      <c r="AA25" s="40">
        <f>+AA5+AA9+AA15+AA19+AA24</f>
        <v>411661744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83673005</v>
      </c>
      <c r="D28" s="19">
        <f>SUM(D29:D31)</f>
        <v>0</v>
      </c>
      <c r="E28" s="20">
        <f t="shared" si="5"/>
        <v>104824636</v>
      </c>
      <c r="F28" s="21">
        <f t="shared" si="5"/>
        <v>110892300</v>
      </c>
      <c r="G28" s="21">
        <f t="shared" si="5"/>
        <v>6475572</v>
      </c>
      <c r="H28" s="21">
        <f t="shared" si="5"/>
        <v>7171809</v>
      </c>
      <c r="I28" s="21">
        <f t="shared" si="5"/>
        <v>7008363</v>
      </c>
      <c r="J28" s="21">
        <f t="shared" si="5"/>
        <v>20655744</v>
      </c>
      <c r="K28" s="21">
        <f t="shared" si="5"/>
        <v>6949425</v>
      </c>
      <c r="L28" s="21">
        <f t="shared" si="5"/>
        <v>10531770</v>
      </c>
      <c r="M28" s="21">
        <f t="shared" si="5"/>
        <v>7907746</v>
      </c>
      <c r="N28" s="21">
        <f t="shared" si="5"/>
        <v>25388941</v>
      </c>
      <c r="O28" s="21">
        <f t="shared" si="5"/>
        <v>7494536</v>
      </c>
      <c r="P28" s="21">
        <f t="shared" si="5"/>
        <v>6286319</v>
      </c>
      <c r="Q28" s="21">
        <f t="shared" si="5"/>
        <v>6614767</v>
      </c>
      <c r="R28" s="21">
        <f t="shared" si="5"/>
        <v>20395622</v>
      </c>
      <c r="S28" s="21">
        <f t="shared" si="5"/>
        <v>6235960</v>
      </c>
      <c r="T28" s="21">
        <f t="shared" si="5"/>
        <v>6542551</v>
      </c>
      <c r="U28" s="21">
        <f t="shared" si="5"/>
        <v>8653582</v>
      </c>
      <c r="V28" s="21">
        <f t="shared" si="5"/>
        <v>21432093</v>
      </c>
      <c r="W28" s="21">
        <f t="shared" si="5"/>
        <v>87872400</v>
      </c>
      <c r="X28" s="21">
        <f t="shared" si="5"/>
        <v>110892300</v>
      </c>
      <c r="Y28" s="21">
        <f t="shared" si="5"/>
        <v>-23019900</v>
      </c>
      <c r="Z28" s="4">
        <f>+IF(X28&lt;&gt;0,+(Y28/X28)*100,0)</f>
        <v>-20.758790285709647</v>
      </c>
      <c r="AA28" s="19">
        <f>SUM(AA29:AA31)</f>
        <v>110892300</v>
      </c>
    </row>
    <row r="29" spans="1:27" ht="12.75">
      <c r="A29" s="5" t="s">
        <v>32</v>
      </c>
      <c r="B29" s="3"/>
      <c r="C29" s="22">
        <v>13232476</v>
      </c>
      <c r="D29" s="22"/>
      <c r="E29" s="23">
        <v>15845400</v>
      </c>
      <c r="F29" s="24">
        <v>18748314</v>
      </c>
      <c r="G29" s="24">
        <v>779033</v>
      </c>
      <c r="H29" s="24">
        <v>2337564</v>
      </c>
      <c r="I29" s="24">
        <v>1135700</v>
      </c>
      <c r="J29" s="24">
        <v>4252297</v>
      </c>
      <c r="K29" s="24">
        <v>1137299</v>
      </c>
      <c r="L29" s="24">
        <v>1729440</v>
      </c>
      <c r="M29" s="24">
        <v>1244023</v>
      </c>
      <c r="N29" s="24">
        <v>4110762</v>
      </c>
      <c r="O29" s="24">
        <v>953585</v>
      </c>
      <c r="P29" s="24">
        <v>1061148</v>
      </c>
      <c r="Q29" s="24">
        <v>1124334</v>
      </c>
      <c r="R29" s="24">
        <v>3139067</v>
      </c>
      <c r="S29" s="24">
        <v>2024716</v>
      </c>
      <c r="T29" s="24">
        <v>1307112</v>
      </c>
      <c r="U29" s="24">
        <v>1876180</v>
      </c>
      <c r="V29" s="24">
        <v>5208008</v>
      </c>
      <c r="W29" s="24">
        <v>16710134</v>
      </c>
      <c r="X29" s="24">
        <v>18748314</v>
      </c>
      <c r="Y29" s="24">
        <v>-2038180</v>
      </c>
      <c r="Z29" s="6">
        <v>-10.87</v>
      </c>
      <c r="AA29" s="22">
        <v>18748314</v>
      </c>
    </row>
    <row r="30" spans="1:27" ht="12.75">
      <c r="A30" s="5" t="s">
        <v>33</v>
      </c>
      <c r="B30" s="3"/>
      <c r="C30" s="25">
        <v>69123222</v>
      </c>
      <c r="D30" s="25"/>
      <c r="E30" s="26">
        <v>87630636</v>
      </c>
      <c r="F30" s="27">
        <v>90587386</v>
      </c>
      <c r="G30" s="27">
        <v>5615510</v>
      </c>
      <c r="H30" s="27">
        <v>4757581</v>
      </c>
      <c r="I30" s="27">
        <v>5751572</v>
      </c>
      <c r="J30" s="27">
        <v>16124663</v>
      </c>
      <c r="K30" s="27">
        <v>5708155</v>
      </c>
      <c r="L30" s="27">
        <v>8634169</v>
      </c>
      <c r="M30" s="27">
        <v>6566390</v>
      </c>
      <c r="N30" s="27">
        <v>20908714</v>
      </c>
      <c r="O30" s="27">
        <v>6437953</v>
      </c>
      <c r="P30" s="27">
        <v>5112358</v>
      </c>
      <c r="Q30" s="27">
        <v>5392289</v>
      </c>
      <c r="R30" s="27">
        <v>16942600</v>
      </c>
      <c r="S30" s="27">
        <v>4113266</v>
      </c>
      <c r="T30" s="27">
        <v>5132608</v>
      </c>
      <c r="U30" s="27">
        <v>6669888</v>
      </c>
      <c r="V30" s="27">
        <v>15915762</v>
      </c>
      <c r="W30" s="27">
        <v>69891739</v>
      </c>
      <c r="X30" s="27">
        <v>90587386</v>
      </c>
      <c r="Y30" s="27">
        <v>-20695647</v>
      </c>
      <c r="Z30" s="7">
        <v>-22.85</v>
      </c>
      <c r="AA30" s="25">
        <v>90587386</v>
      </c>
    </row>
    <row r="31" spans="1:27" ht="12.75">
      <c r="A31" s="5" t="s">
        <v>34</v>
      </c>
      <c r="B31" s="3"/>
      <c r="C31" s="22">
        <v>1317307</v>
      </c>
      <c r="D31" s="22"/>
      <c r="E31" s="23">
        <v>1348600</v>
      </c>
      <c r="F31" s="24">
        <v>1556600</v>
      </c>
      <c r="G31" s="24">
        <v>81029</v>
      </c>
      <c r="H31" s="24">
        <v>76664</v>
      </c>
      <c r="I31" s="24">
        <v>121091</v>
      </c>
      <c r="J31" s="24">
        <v>278784</v>
      </c>
      <c r="K31" s="24">
        <v>103971</v>
      </c>
      <c r="L31" s="24">
        <v>168161</v>
      </c>
      <c r="M31" s="24">
        <v>97333</v>
      </c>
      <c r="N31" s="24">
        <v>369465</v>
      </c>
      <c r="O31" s="24">
        <v>102998</v>
      </c>
      <c r="P31" s="24">
        <v>112813</v>
      </c>
      <c r="Q31" s="24">
        <v>98144</v>
      </c>
      <c r="R31" s="24">
        <v>313955</v>
      </c>
      <c r="S31" s="24">
        <v>97978</v>
      </c>
      <c r="T31" s="24">
        <v>102831</v>
      </c>
      <c r="U31" s="24">
        <v>107514</v>
      </c>
      <c r="V31" s="24">
        <v>308323</v>
      </c>
      <c r="W31" s="24">
        <v>1270527</v>
      </c>
      <c r="X31" s="24">
        <v>1556600</v>
      </c>
      <c r="Y31" s="24">
        <v>-286073</v>
      </c>
      <c r="Z31" s="6">
        <v>-18.38</v>
      </c>
      <c r="AA31" s="22">
        <v>1556600</v>
      </c>
    </row>
    <row r="32" spans="1:27" ht="12.75">
      <c r="A32" s="2" t="s">
        <v>35</v>
      </c>
      <c r="B32" s="3"/>
      <c r="C32" s="19">
        <f aca="true" t="shared" si="6" ref="C32:Y32">SUM(C33:C37)</f>
        <v>33408870</v>
      </c>
      <c r="D32" s="19">
        <f>SUM(D33:D37)</f>
        <v>0</v>
      </c>
      <c r="E32" s="20">
        <f t="shared" si="6"/>
        <v>30014060</v>
      </c>
      <c r="F32" s="21">
        <f t="shared" si="6"/>
        <v>86627260</v>
      </c>
      <c r="G32" s="21">
        <f t="shared" si="6"/>
        <v>1913301</v>
      </c>
      <c r="H32" s="21">
        <f t="shared" si="6"/>
        <v>2277481</v>
      </c>
      <c r="I32" s="21">
        <f t="shared" si="6"/>
        <v>2412459</v>
      </c>
      <c r="J32" s="21">
        <f t="shared" si="6"/>
        <v>6603241</v>
      </c>
      <c r="K32" s="21">
        <f t="shared" si="6"/>
        <v>2351175</v>
      </c>
      <c r="L32" s="21">
        <f t="shared" si="6"/>
        <v>3848751</v>
      </c>
      <c r="M32" s="21">
        <f t="shared" si="6"/>
        <v>2606800</v>
      </c>
      <c r="N32" s="21">
        <f t="shared" si="6"/>
        <v>8806726</v>
      </c>
      <c r="O32" s="21">
        <f t="shared" si="6"/>
        <v>3675263</v>
      </c>
      <c r="P32" s="21">
        <f t="shared" si="6"/>
        <v>10171056</v>
      </c>
      <c r="Q32" s="21">
        <f t="shared" si="6"/>
        <v>-6641256</v>
      </c>
      <c r="R32" s="21">
        <f t="shared" si="6"/>
        <v>7205063</v>
      </c>
      <c r="S32" s="21">
        <f t="shared" si="6"/>
        <v>1875434</v>
      </c>
      <c r="T32" s="21">
        <f t="shared" si="6"/>
        <v>1903772</v>
      </c>
      <c r="U32" s="21">
        <f t="shared" si="6"/>
        <v>2034023</v>
      </c>
      <c r="V32" s="21">
        <f t="shared" si="6"/>
        <v>5813229</v>
      </c>
      <c r="W32" s="21">
        <f t="shared" si="6"/>
        <v>28428259</v>
      </c>
      <c r="X32" s="21">
        <f t="shared" si="6"/>
        <v>86627260</v>
      </c>
      <c r="Y32" s="21">
        <f t="shared" si="6"/>
        <v>-58199001</v>
      </c>
      <c r="Z32" s="4">
        <f>+IF(X32&lt;&gt;0,+(Y32/X32)*100,0)</f>
        <v>-67.1832411645018</v>
      </c>
      <c r="AA32" s="19">
        <f>SUM(AA33:AA37)</f>
        <v>86627260</v>
      </c>
    </row>
    <row r="33" spans="1:27" ht="12.75">
      <c r="A33" s="5" t="s">
        <v>36</v>
      </c>
      <c r="B33" s="3"/>
      <c r="C33" s="22">
        <v>13361015</v>
      </c>
      <c r="D33" s="22"/>
      <c r="E33" s="23">
        <v>11093800</v>
      </c>
      <c r="F33" s="24">
        <v>11363700</v>
      </c>
      <c r="G33" s="24">
        <v>924759</v>
      </c>
      <c r="H33" s="24">
        <v>968246</v>
      </c>
      <c r="I33" s="24">
        <v>923024</v>
      </c>
      <c r="J33" s="24">
        <v>2816029</v>
      </c>
      <c r="K33" s="24">
        <v>1081191</v>
      </c>
      <c r="L33" s="24">
        <v>1712534</v>
      </c>
      <c r="M33" s="24">
        <v>1022421</v>
      </c>
      <c r="N33" s="24">
        <v>3816146</v>
      </c>
      <c r="O33" s="24">
        <v>1006590</v>
      </c>
      <c r="P33" s="24">
        <v>858539</v>
      </c>
      <c r="Q33" s="24">
        <v>897243</v>
      </c>
      <c r="R33" s="24">
        <v>2762372</v>
      </c>
      <c r="S33" s="24">
        <v>850011</v>
      </c>
      <c r="T33" s="24">
        <v>859865</v>
      </c>
      <c r="U33" s="24">
        <v>963610</v>
      </c>
      <c r="V33" s="24">
        <v>2673486</v>
      </c>
      <c r="W33" s="24">
        <v>12068033</v>
      </c>
      <c r="X33" s="24">
        <v>11363700</v>
      </c>
      <c r="Y33" s="24">
        <v>704333</v>
      </c>
      <c r="Z33" s="6">
        <v>6.2</v>
      </c>
      <c r="AA33" s="22">
        <v>11363700</v>
      </c>
    </row>
    <row r="34" spans="1:27" ht="12.75">
      <c r="A34" s="5" t="s">
        <v>37</v>
      </c>
      <c r="B34" s="3"/>
      <c r="C34" s="22">
        <v>13475001</v>
      </c>
      <c r="D34" s="22"/>
      <c r="E34" s="23">
        <v>12397560</v>
      </c>
      <c r="F34" s="24">
        <v>12524160</v>
      </c>
      <c r="G34" s="24">
        <v>704850</v>
      </c>
      <c r="H34" s="24">
        <v>835572</v>
      </c>
      <c r="I34" s="24">
        <v>977084</v>
      </c>
      <c r="J34" s="24">
        <v>2517506</v>
      </c>
      <c r="K34" s="24">
        <v>836919</v>
      </c>
      <c r="L34" s="24">
        <v>1450808</v>
      </c>
      <c r="M34" s="24">
        <v>1213210</v>
      </c>
      <c r="N34" s="24">
        <v>3500937</v>
      </c>
      <c r="O34" s="24">
        <v>1119034</v>
      </c>
      <c r="P34" s="24">
        <v>1187555</v>
      </c>
      <c r="Q34" s="24">
        <v>807424</v>
      </c>
      <c r="R34" s="24">
        <v>3114013</v>
      </c>
      <c r="S34" s="24">
        <v>677421</v>
      </c>
      <c r="T34" s="24">
        <v>644312</v>
      </c>
      <c r="U34" s="24">
        <v>732953</v>
      </c>
      <c r="V34" s="24">
        <v>2054686</v>
      </c>
      <c r="W34" s="24">
        <v>11187142</v>
      </c>
      <c r="X34" s="24">
        <v>12524160</v>
      </c>
      <c r="Y34" s="24">
        <v>-1337018</v>
      </c>
      <c r="Z34" s="6">
        <v>-10.68</v>
      </c>
      <c r="AA34" s="22">
        <v>12524160</v>
      </c>
    </row>
    <row r="35" spans="1:27" ht="12.75">
      <c r="A35" s="5" t="s">
        <v>38</v>
      </c>
      <c r="B35" s="3"/>
      <c r="C35" s="22">
        <v>4556193</v>
      </c>
      <c r="D35" s="22"/>
      <c r="E35" s="23">
        <v>4002300</v>
      </c>
      <c r="F35" s="24">
        <v>4320200</v>
      </c>
      <c r="G35" s="24">
        <v>121815</v>
      </c>
      <c r="H35" s="24">
        <v>285216</v>
      </c>
      <c r="I35" s="24">
        <v>291813</v>
      </c>
      <c r="J35" s="24">
        <v>698844</v>
      </c>
      <c r="K35" s="24">
        <v>257008</v>
      </c>
      <c r="L35" s="24">
        <v>386993</v>
      </c>
      <c r="M35" s="24">
        <v>239202</v>
      </c>
      <c r="N35" s="24">
        <v>883203</v>
      </c>
      <c r="O35" s="24">
        <v>233084</v>
      </c>
      <c r="P35" s="24">
        <v>240032</v>
      </c>
      <c r="Q35" s="24">
        <v>225093</v>
      </c>
      <c r="R35" s="24">
        <v>698209</v>
      </c>
      <c r="S35" s="24">
        <v>150640</v>
      </c>
      <c r="T35" s="24">
        <v>202097</v>
      </c>
      <c r="U35" s="24">
        <v>140382</v>
      </c>
      <c r="V35" s="24">
        <v>493119</v>
      </c>
      <c r="W35" s="24">
        <v>2773375</v>
      </c>
      <c r="X35" s="24">
        <v>4320200</v>
      </c>
      <c r="Y35" s="24">
        <v>-1546825</v>
      </c>
      <c r="Z35" s="6">
        <v>-35.8</v>
      </c>
      <c r="AA35" s="22">
        <v>4320200</v>
      </c>
    </row>
    <row r="36" spans="1:27" ht="12.75">
      <c r="A36" s="5" t="s">
        <v>39</v>
      </c>
      <c r="B36" s="3"/>
      <c r="C36" s="22">
        <v>2016661</v>
      </c>
      <c r="D36" s="22"/>
      <c r="E36" s="23">
        <v>2520400</v>
      </c>
      <c r="F36" s="24">
        <v>58419200</v>
      </c>
      <c r="G36" s="24">
        <v>161877</v>
      </c>
      <c r="H36" s="24">
        <v>188447</v>
      </c>
      <c r="I36" s="24">
        <v>220538</v>
      </c>
      <c r="J36" s="24">
        <v>570862</v>
      </c>
      <c r="K36" s="24">
        <v>176057</v>
      </c>
      <c r="L36" s="24">
        <v>298416</v>
      </c>
      <c r="M36" s="24">
        <v>131967</v>
      </c>
      <c r="N36" s="24">
        <v>606440</v>
      </c>
      <c r="O36" s="24">
        <v>1316555</v>
      </c>
      <c r="P36" s="24">
        <v>7884930</v>
      </c>
      <c r="Q36" s="24">
        <v>-8571016</v>
      </c>
      <c r="R36" s="24">
        <v>630469</v>
      </c>
      <c r="S36" s="24">
        <v>197362</v>
      </c>
      <c r="T36" s="24">
        <v>197498</v>
      </c>
      <c r="U36" s="24">
        <v>197078</v>
      </c>
      <c r="V36" s="24">
        <v>591938</v>
      </c>
      <c r="W36" s="24">
        <v>2399709</v>
      </c>
      <c r="X36" s="24">
        <v>58419200</v>
      </c>
      <c r="Y36" s="24">
        <v>-56019491</v>
      </c>
      <c r="Z36" s="6">
        <v>-95.89</v>
      </c>
      <c r="AA36" s="22">
        <v>58419200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46027677</v>
      </c>
      <c r="D38" s="19">
        <f>SUM(D39:D41)</f>
        <v>0</v>
      </c>
      <c r="E38" s="20">
        <f t="shared" si="7"/>
        <v>44901900</v>
      </c>
      <c r="F38" s="21">
        <f t="shared" si="7"/>
        <v>45061940</v>
      </c>
      <c r="G38" s="21">
        <f t="shared" si="7"/>
        <v>1952283</v>
      </c>
      <c r="H38" s="21">
        <f t="shared" si="7"/>
        <v>3297215</v>
      </c>
      <c r="I38" s="21">
        <f t="shared" si="7"/>
        <v>2688039</v>
      </c>
      <c r="J38" s="21">
        <f t="shared" si="7"/>
        <v>7937537</v>
      </c>
      <c r="K38" s="21">
        <f t="shared" si="7"/>
        <v>2660499</v>
      </c>
      <c r="L38" s="21">
        <f t="shared" si="7"/>
        <v>4623751</v>
      </c>
      <c r="M38" s="21">
        <f t="shared" si="7"/>
        <v>2934740</v>
      </c>
      <c r="N38" s="21">
        <f t="shared" si="7"/>
        <v>10218990</v>
      </c>
      <c r="O38" s="21">
        <f t="shared" si="7"/>
        <v>3227235</v>
      </c>
      <c r="P38" s="21">
        <f t="shared" si="7"/>
        <v>2922457</v>
      </c>
      <c r="Q38" s="21">
        <f t="shared" si="7"/>
        <v>3040972</v>
      </c>
      <c r="R38" s="21">
        <f t="shared" si="7"/>
        <v>9190664</v>
      </c>
      <c r="S38" s="21">
        <f t="shared" si="7"/>
        <v>2313714</v>
      </c>
      <c r="T38" s="21">
        <f t="shared" si="7"/>
        <v>2672367</v>
      </c>
      <c r="U38" s="21">
        <f t="shared" si="7"/>
        <v>2827541</v>
      </c>
      <c r="V38" s="21">
        <f t="shared" si="7"/>
        <v>7813622</v>
      </c>
      <c r="W38" s="21">
        <f t="shared" si="7"/>
        <v>35160813</v>
      </c>
      <c r="X38" s="21">
        <f t="shared" si="7"/>
        <v>45061940</v>
      </c>
      <c r="Y38" s="21">
        <f t="shared" si="7"/>
        <v>-9901127</v>
      </c>
      <c r="Z38" s="4">
        <f>+IF(X38&lt;&gt;0,+(Y38/X38)*100,0)</f>
        <v>-21.972260848068238</v>
      </c>
      <c r="AA38" s="19">
        <f>SUM(AA39:AA41)</f>
        <v>45061940</v>
      </c>
    </row>
    <row r="39" spans="1:27" ht="12.75">
      <c r="A39" s="5" t="s">
        <v>42</v>
      </c>
      <c r="B39" s="3"/>
      <c r="C39" s="22">
        <v>9351957</v>
      </c>
      <c r="D39" s="22"/>
      <c r="E39" s="23">
        <v>13355000</v>
      </c>
      <c r="F39" s="24">
        <v>13411500</v>
      </c>
      <c r="G39" s="24">
        <v>683454</v>
      </c>
      <c r="H39" s="24">
        <v>925099</v>
      </c>
      <c r="I39" s="24">
        <v>934251</v>
      </c>
      <c r="J39" s="24">
        <v>2542804</v>
      </c>
      <c r="K39" s="24">
        <v>886335</v>
      </c>
      <c r="L39" s="24">
        <v>1506160</v>
      </c>
      <c r="M39" s="24">
        <v>1026033</v>
      </c>
      <c r="N39" s="24">
        <v>3418528</v>
      </c>
      <c r="O39" s="24">
        <v>881848</v>
      </c>
      <c r="P39" s="24">
        <v>1096062</v>
      </c>
      <c r="Q39" s="24">
        <v>850238</v>
      </c>
      <c r="R39" s="24">
        <v>2828148</v>
      </c>
      <c r="S39" s="24">
        <v>728445</v>
      </c>
      <c r="T39" s="24">
        <v>733328</v>
      </c>
      <c r="U39" s="24">
        <v>854859</v>
      </c>
      <c r="V39" s="24">
        <v>2316632</v>
      </c>
      <c r="W39" s="24">
        <v>11106112</v>
      </c>
      <c r="X39" s="24">
        <v>13411500</v>
      </c>
      <c r="Y39" s="24">
        <v>-2305388</v>
      </c>
      <c r="Z39" s="6">
        <v>-17.19</v>
      </c>
      <c r="AA39" s="22">
        <v>13411500</v>
      </c>
    </row>
    <row r="40" spans="1:27" ht="12.75">
      <c r="A40" s="5" t="s">
        <v>43</v>
      </c>
      <c r="B40" s="3"/>
      <c r="C40" s="22">
        <v>18468353</v>
      </c>
      <c r="D40" s="22"/>
      <c r="E40" s="23">
        <v>19352200</v>
      </c>
      <c r="F40" s="24">
        <v>19454940</v>
      </c>
      <c r="G40" s="24">
        <v>895485</v>
      </c>
      <c r="H40" s="24">
        <v>1925056</v>
      </c>
      <c r="I40" s="24">
        <v>1314995</v>
      </c>
      <c r="J40" s="24">
        <v>4135536</v>
      </c>
      <c r="K40" s="24">
        <v>1293531</v>
      </c>
      <c r="L40" s="24">
        <v>2308502</v>
      </c>
      <c r="M40" s="24">
        <v>1349840</v>
      </c>
      <c r="N40" s="24">
        <v>4951873</v>
      </c>
      <c r="O40" s="24">
        <v>1783524</v>
      </c>
      <c r="P40" s="24">
        <v>1412284</v>
      </c>
      <c r="Q40" s="24">
        <v>1775936</v>
      </c>
      <c r="R40" s="24">
        <v>4971744</v>
      </c>
      <c r="S40" s="24">
        <v>1144054</v>
      </c>
      <c r="T40" s="24">
        <v>1312569</v>
      </c>
      <c r="U40" s="24">
        <v>1418701</v>
      </c>
      <c r="V40" s="24">
        <v>3875324</v>
      </c>
      <c r="W40" s="24">
        <v>17934477</v>
      </c>
      <c r="X40" s="24">
        <v>19454940</v>
      </c>
      <c r="Y40" s="24">
        <v>-1520463</v>
      </c>
      <c r="Z40" s="6">
        <v>-7.82</v>
      </c>
      <c r="AA40" s="22">
        <v>19454940</v>
      </c>
    </row>
    <row r="41" spans="1:27" ht="12.75">
      <c r="A41" s="5" t="s">
        <v>44</v>
      </c>
      <c r="B41" s="3"/>
      <c r="C41" s="22">
        <v>18207367</v>
      </c>
      <c r="D41" s="22"/>
      <c r="E41" s="23">
        <v>12194700</v>
      </c>
      <c r="F41" s="24">
        <v>12195500</v>
      </c>
      <c r="G41" s="24">
        <v>373344</v>
      </c>
      <c r="H41" s="24">
        <v>447060</v>
      </c>
      <c r="I41" s="24">
        <v>438793</v>
      </c>
      <c r="J41" s="24">
        <v>1259197</v>
      </c>
      <c r="K41" s="24">
        <v>480633</v>
      </c>
      <c r="L41" s="24">
        <v>809089</v>
      </c>
      <c r="M41" s="24">
        <v>558867</v>
      </c>
      <c r="N41" s="24">
        <v>1848589</v>
      </c>
      <c r="O41" s="24">
        <v>561863</v>
      </c>
      <c r="P41" s="24">
        <v>414111</v>
      </c>
      <c r="Q41" s="24">
        <v>414798</v>
      </c>
      <c r="R41" s="24">
        <v>1390772</v>
      </c>
      <c r="S41" s="24">
        <v>441215</v>
      </c>
      <c r="T41" s="24">
        <v>626470</v>
      </c>
      <c r="U41" s="24">
        <v>553981</v>
      </c>
      <c r="V41" s="24">
        <v>1621666</v>
      </c>
      <c r="W41" s="24">
        <v>6120224</v>
      </c>
      <c r="X41" s="24">
        <v>12195500</v>
      </c>
      <c r="Y41" s="24">
        <v>-6075276</v>
      </c>
      <c r="Z41" s="6">
        <v>-49.82</v>
      </c>
      <c r="AA41" s="22">
        <v>12195500</v>
      </c>
    </row>
    <row r="42" spans="1:27" ht="12.75">
      <c r="A42" s="2" t="s">
        <v>45</v>
      </c>
      <c r="B42" s="8"/>
      <c r="C42" s="19">
        <f aca="true" t="shared" si="8" ref="C42:Y42">SUM(C43:C46)</f>
        <v>142400723</v>
      </c>
      <c r="D42" s="19">
        <f>SUM(D43:D46)</f>
        <v>0</v>
      </c>
      <c r="E42" s="20">
        <f t="shared" si="8"/>
        <v>164063922</v>
      </c>
      <c r="F42" s="21">
        <f t="shared" si="8"/>
        <v>151785509</v>
      </c>
      <c r="G42" s="21">
        <f t="shared" si="8"/>
        <v>2485248</v>
      </c>
      <c r="H42" s="21">
        <f t="shared" si="8"/>
        <v>15360589</v>
      </c>
      <c r="I42" s="21">
        <f t="shared" si="8"/>
        <v>15517920</v>
      </c>
      <c r="J42" s="21">
        <f t="shared" si="8"/>
        <v>33363757</v>
      </c>
      <c r="K42" s="21">
        <f t="shared" si="8"/>
        <v>12908887</v>
      </c>
      <c r="L42" s="21">
        <f t="shared" si="8"/>
        <v>12713770</v>
      </c>
      <c r="M42" s="21">
        <f t="shared" si="8"/>
        <v>12425790</v>
      </c>
      <c r="N42" s="21">
        <f t="shared" si="8"/>
        <v>38048447</v>
      </c>
      <c r="O42" s="21">
        <f t="shared" si="8"/>
        <v>10042694</v>
      </c>
      <c r="P42" s="21">
        <f t="shared" si="8"/>
        <v>11183364</v>
      </c>
      <c r="Q42" s="21">
        <f t="shared" si="8"/>
        <v>11915621</v>
      </c>
      <c r="R42" s="21">
        <f t="shared" si="8"/>
        <v>33141679</v>
      </c>
      <c r="S42" s="21">
        <f t="shared" si="8"/>
        <v>9918365</v>
      </c>
      <c r="T42" s="21">
        <f t="shared" si="8"/>
        <v>10709451</v>
      </c>
      <c r="U42" s="21">
        <f t="shared" si="8"/>
        <v>10709524</v>
      </c>
      <c r="V42" s="21">
        <f t="shared" si="8"/>
        <v>31337340</v>
      </c>
      <c r="W42" s="21">
        <f t="shared" si="8"/>
        <v>135891223</v>
      </c>
      <c r="X42" s="21">
        <f t="shared" si="8"/>
        <v>151785509</v>
      </c>
      <c r="Y42" s="21">
        <f t="shared" si="8"/>
        <v>-15894286</v>
      </c>
      <c r="Z42" s="4">
        <f>+IF(X42&lt;&gt;0,+(Y42/X42)*100,0)</f>
        <v>-10.471543762454951</v>
      </c>
      <c r="AA42" s="19">
        <f>SUM(AA43:AA46)</f>
        <v>151785509</v>
      </c>
    </row>
    <row r="43" spans="1:27" ht="12.75">
      <c r="A43" s="5" t="s">
        <v>46</v>
      </c>
      <c r="B43" s="3"/>
      <c r="C43" s="22">
        <v>91301338</v>
      </c>
      <c r="D43" s="22"/>
      <c r="E43" s="23">
        <v>111309784</v>
      </c>
      <c r="F43" s="24">
        <v>101111244</v>
      </c>
      <c r="G43" s="24">
        <v>596398</v>
      </c>
      <c r="H43" s="24">
        <v>10706718</v>
      </c>
      <c r="I43" s="24">
        <v>11960545</v>
      </c>
      <c r="J43" s="24">
        <v>23263661</v>
      </c>
      <c r="K43" s="24">
        <v>9531182</v>
      </c>
      <c r="L43" s="24">
        <v>7794591</v>
      </c>
      <c r="M43" s="24">
        <v>9199851</v>
      </c>
      <c r="N43" s="24">
        <v>26525624</v>
      </c>
      <c r="O43" s="24">
        <v>5766114</v>
      </c>
      <c r="P43" s="24">
        <v>7918524</v>
      </c>
      <c r="Q43" s="24">
        <v>8305018</v>
      </c>
      <c r="R43" s="24">
        <v>21989656</v>
      </c>
      <c r="S43" s="24">
        <v>7116875</v>
      </c>
      <c r="T43" s="24">
        <v>7202621</v>
      </c>
      <c r="U43" s="24">
        <v>6985791</v>
      </c>
      <c r="V43" s="24">
        <v>21305287</v>
      </c>
      <c r="W43" s="24">
        <v>93084228</v>
      </c>
      <c r="X43" s="24">
        <v>101111244</v>
      </c>
      <c r="Y43" s="24">
        <v>-8027016</v>
      </c>
      <c r="Z43" s="6">
        <v>-7.94</v>
      </c>
      <c r="AA43" s="22">
        <v>101111244</v>
      </c>
    </row>
    <row r="44" spans="1:27" ht="12.75">
      <c r="A44" s="5" t="s">
        <v>47</v>
      </c>
      <c r="B44" s="3"/>
      <c r="C44" s="22">
        <v>22015943</v>
      </c>
      <c r="D44" s="22"/>
      <c r="E44" s="23">
        <v>20185660</v>
      </c>
      <c r="F44" s="24">
        <v>19962948</v>
      </c>
      <c r="G44" s="24">
        <v>840908</v>
      </c>
      <c r="H44" s="24">
        <v>1603358</v>
      </c>
      <c r="I44" s="24">
        <v>1249062</v>
      </c>
      <c r="J44" s="24">
        <v>3693328</v>
      </c>
      <c r="K44" s="24">
        <v>1409472</v>
      </c>
      <c r="L44" s="24">
        <v>2160665</v>
      </c>
      <c r="M44" s="24">
        <v>1431953</v>
      </c>
      <c r="N44" s="24">
        <v>5002090</v>
      </c>
      <c r="O44" s="24">
        <v>1839553</v>
      </c>
      <c r="P44" s="24">
        <v>1428933</v>
      </c>
      <c r="Q44" s="24">
        <v>1821920</v>
      </c>
      <c r="R44" s="24">
        <v>5090406</v>
      </c>
      <c r="S44" s="24">
        <v>1184216</v>
      </c>
      <c r="T44" s="24">
        <v>1573154</v>
      </c>
      <c r="U44" s="24">
        <v>1775542</v>
      </c>
      <c r="V44" s="24">
        <v>4532912</v>
      </c>
      <c r="W44" s="24">
        <v>18318736</v>
      </c>
      <c r="X44" s="24">
        <v>19962948</v>
      </c>
      <c r="Y44" s="24">
        <v>-1644212</v>
      </c>
      <c r="Z44" s="6">
        <v>-8.24</v>
      </c>
      <c r="AA44" s="22">
        <v>19962948</v>
      </c>
    </row>
    <row r="45" spans="1:27" ht="12.75">
      <c r="A45" s="5" t="s">
        <v>48</v>
      </c>
      <c r="B45" s="3"/>
      <c r="C45" s="25">
        <v>12892299</v>
      </c>
      <c r="D45" s="25"/>
      <c r="E45" s="26">
        <v>11878376</v>
      </c>
      <c r="F45" s="27">
        <v>12143561</v>
      </c>
      <c r="G45" s="27">
        <v>471399</v>
      </c>
      <c r="H45" s="27">
        <v>1597699</v>
      </c>
      <c r="I45" s="27">
        <v>722625</v>
      </c>
      <c r="J45" s="27">
        <v>2791723</v>
      </c>
      <c r="K45" s="27">
        <v>906058</v>
      </c>
      <c r="L45" s="27">
        <v>1169874</v>
      </c>
      <c r="M45" s="27">
        <v>752997</v>
      </c>
      <c r="N45" s="27">
        <v>2828929</v>
      </c>
      <c r="O45" s="27">
        <v>1242780</v>
      </c>
      <c r="P45" s="27">
        <v>787743</v>
      </c>
      <c r="Q45" s="27">
        <v>722223</v>
      </c>
      <c r="R45" s="27">
        <v>2752746</v>
      </c>
      <c r="S45" s="27">
        <v>771642</v>
      </c>
      <c r="T45" s="27">
        <v>884877</v>
      </c>
      <c r="U45" s="27">
        <v>918608</v>
      </c>
      <c r="V45" s="27">
        <v>2575127</v>
      </c>
      <c r="W45" s="27">
        <v>10948525</v>
      </c>
      <c r="X45" s="27">
        <v>12143561</v>
      </c>
      <c r="Y45" s="27">
        <v>-1195036</v>
      </c>
      <c r="Z45" s="7">
        <v>-9.84</v>
      </c>
      <c r="AA45" s="25">
        <v>12143561</v>
      </c>
    </row>
    <row r="46" spans="1:27" ht="12.75">
      <c r="A46" s="5" t="s">
        <v>49</v>
      </c>
      <c r="B46" s="3"/>
      <c r="C46" s="22">
        <v>16191143</v>
      </c>
      <c r="D46" s="22"/>
      <c r="E46" s="23">
        <v>20690102</v>
      </c>
      <c r="F46" s="24">
        <v>18567756</v>
      </c>
      <c r="G46" s="24">
        <v>576543</v>
      </c>
      <c r="H46" s="24">
        <v>1452814</v>
      </c>
      <c r="I46" s="24">
        <v>1585688</v>
      </c>
      <c r="J46" s="24">
        <v>3615045</v>
      </c>
      <c r="K46" s="24">
        <v>1062175</v>
      </c>
      <c r="L46" s="24">
        <v>1588640</v>
      </c>
      <c r="M46" s="24">
        <v>1040989</v>
      </c>
      <c r="N46" s="24">
        <v>3691804</v>
      </c>
      <c r="O46" s="24">
        <v>1194247</v>
      </c>
      <c r="P46" s="24">
        <v>1048164</v>
      </c>
      <c r="Q46" s="24">
        <v>1066460</v>
      </c>
      <c r="R46" s="24">
        <v>3308871</v>
      </c>
      <c r="S46" s="24">
        <v>845632</v>
      </c>
      <c r="T46" s="24">
        <v>1048799</v>
      </c>
      <c r="U46" s="24">
        <v>1029583</v>
      </c>
      <c r="V46" s="24">
        <v>2924014</v>
      </c>
      <c r="W46" s="24">
        <v>13539734</v>
      </c>
      <c r="X46" s="24">
        <v>18567756</v>
      </c>
      <c r="Y46" s="24">
        <v>-5028022</v>
      </c>
      <c r="Z46" s="6">
        <v>-27.08</v>
      </c>
      <c r="AA46" s="22">
        <v>18567756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305510275</v>
      </c>
      <c r="D48" s="40">
        <f>+D28+D32+D38+D42+D47</f>
        <v>0</v>
      </c>
      <c r="E48" s="41">
        <f t="shared" si="9"/>
        <v>343804518</v>
      </c>
      <c r="F48" s="42">
        <f t="shared" si="9"/>
        <v>394367009</v>
      </c>
      <c r="G48" s="42">
        <f t="shared" si="9"/>
        <v>12826404</v>
      </c>
      <c r="H48" s="42">
        <f t="shared" si="9"/>
        <v>28107094</v>
      </c>
      <c r="I48" s="42">
        <f t="shared" si="9"/>
        <v>27626781</v>
      </c>
      <c r="J48" s="42">
        <f t="shared" si="9"/>
        <v>68560279</v>
      </c>
      <c r="K48" s="42">
        <f t="shared" si="9"/>
        <v>24869986</v>
      </c>
      <c r="L48" s="42">
        <f t="shared" si="9"/>
        <v>31718042</v>
      </c>
      <c r="M48" s="42">
        <f t="shared" si="9"/>
        <v>25875076</v>
      </c>
      <c r="N48" s="42">
        <f t="shared" si="9"/>
        <v>82463104</v>
      </c>
      <c r="O48" s="42">
        <f t="shared" si="9"/>
        <v>24439728</v>
      </c>
      <c r="P48" s="42">
        <f t="shared" si="9"/>
        <v>30563196</v>
      </c>
      <c r="Q48" s="42">
        <f t="shared" si="9"/>
        <v>14930104</v>
      </c>
      <c r="R48" s="42">
        <f t="shared" si="9"/>
        <v>69933028</v>
      </c>
      <c r="S48" s="42">
        <f t="shared" si="9"/>
        <v>20343473</v>
      </c>
      <c r="T48" s="42">
        <f t="shared" si="9"/>
        <v>21828141</v>
      </c>
      <c r="U48" s="42">
        <f t="shared" si="9"/>
        <v>24224670</v>
      </c>
      <c r="V48" s="42">
        <f t="shared" si="9"/>
        <v>66396284</v>
      </c>
      <c r="W48" s="42">
        <f t="shared" si="9"/>
        <v>287352695</v>
      </c>
      <c r="X48" s="42">
        <f t="shared" si="9"/>
        <v>394367009</v>
      </c>
      <c r="Y48" s="42">
        <f t="shared" si="9"/>
        <v>-107014314</v>
      </c>
      <c r="Z48" s="43">
        <f>+IF(X48&lt;&gt;0,+(Y48/X48)*100,0)</f>
        <v>-27.13571661872964</v>
      </c>
      <c r="AA48" s="40">
        <f>+AA28+AA32+AA38+AA42+AA47</f>
        <v>394367009</v>
      </c>
    </row>
    <row r="49" spans="1:27" ht="12.75">
      <c r="A49" s="14" t="s">
        <v>87</v>
      </c>
      <c r="B49" s="15"/>
      <c r="C49" s="44">
        <f aca="true" t="shared" si="10" ref="C49:Y49">+C25-C48</f>
        <v>44340010</v>
      </c>
      <c r="D49" s="44">
        <f>+D25-D48</f>
        <v>0</v>
      </c>
      <c r="E49" s="45">
        <f t="shared" si="10"/>
        <v>121282</v>
      </c>
      <c r="F49" s="46">
        <f t="shared" si="10"/>
        <v>17294735</v>
      </c>
      <c r="G49" s="46">
        <f t="shared" si="10"/>
        <v>34537154</v>
      </c>
      <c r="H49" s="46">
        <f t="shared" si="10"/>
        <v>6115669</v>
      </c>
      <c r="I49" s="46">
        <f t="shared" si="10"/>
        <v>-3280667</v>
      </c>
      <c r="J49" s="46">
        <f t="shared" si="10"/>
        <v>37372156</v>
      </c>
      <c r="K49" s="46">
        <f t="shared" si="10"/>
        <v>-2314008</v>
      </c>
      <c r="L49" s="46">
        <f t="shared" si="10"/>
        <v>-10080984</v>
      </c>
      <c r="M49" s="46">
        <f t="shared" si="10"/>
        <v>8438924</v>
      </c>
      <c r="N49" s="46">
        <f t="shared" si="10"/>
        <v>-3956068</v>
      </c>
      <c r="O49" s="46">
        <f t="shared" si="10"/>
        <v>1588337</v>
      </c>
      <c r="P49" s="46">
        <f t="shared" si="10"/>
        <v>-8515787</v>
      </c>
      <c r="Q49" s="46">
        <f t="shared" si="10"/>
        <v>16508361</v>
      </c>
      <c r="R49" s="46">
        <f t="shared" si="10"/>
        <v>9580911</v>
      </c>
      <c r="S49" s="46">
        <f t="shared" si="10"/>
        <v>-1085955</v>
      </c>
      <c r="T49" s="46">
        <f t="shared" si="10"/>
        <v>-864700</v>
      </c>
      <c r="U49" s="46">
        <f t="shared" si="10"/>
        <v>1192188</v>
      </c>
      <c r="V49" s="46">
        <f t="shared" si="10"/>
        <v>-758467</v>
      </c>
      <c r="W49" s="46">
        <f t="shared" si="10"/>
        <v>42238532</v>
      </c>
      <c r="X49" s="46">
        <f>IF(F25=F48,0,X25-X48)</f>
        <v>17294735</v>
      </c>
      <c r="Y49" s="46">
        <f t="shared" si="10"/>
        <v>24943797</v>
      </c>
      <c r="Z49" s="47">
        <f>+IF(X49&lt;&gt;0,+(Y49/X49)*100,0)</f>
        <v>144.2276912597967</v>
      </c>
      <c r="AA49" s="44">
        <f>+AA25-AA48</f>
        <v>17294735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89014173</v>
      </c>
      <c r="D5" s="19">
        <f>SUM(D6:D8)</f>
        <v>0</v>
      </c>
      <c r="E5" s="20">
        <f t="shared" si="0"/>
        <v>94965797</v>
      </c>
      <c r="F5" s="21">
        <f t="shared" si="0"/>
        <v>97615408</v>
      </c>
      <c r="G5" s="21">
        <f t="shared" si="0"/>
        <v>19380108</v>
      </c>
      <c r="H5" s="21">
        <f t="shared" si="0"/>
        <v>4138890</v>
      </c>
      <c r="I5" s="21">
        <f t="shared" si="0"/>
        <v>3981953</v>
      </c>
      <c r="J5" s="21">
        <f t="shared" si="0"/>
        <v>27500951</v>
      </c>
      <c r="K5" s="21">
        <f t="shared" si="0"/>
        <v>4783472</v>
      </c>
      <c r="L5" s="21">
        <f t="shared" si="0"/>
        <v>5179755</v>
      </c>
      <c r="M5" s="21">
        <f t="shared" si="0"/>
        <v>18370257</v>
      </c>
      <c r="N5" s="21">
        <f t="shared" si="0"/>
        <v>28333484</v>
      </c>
      <c r="O5" s="21">
        <f t="shared" si="0"/>
        <v>4260139</v>
      </c>
      <c r="P5" s="21">
        <f t="shared" si="0"/>
        <v>4394637</v>
      </c>
      <c r="Q5" s="21">
        <f t="shared" si="0"/>
        <v>14152974</v>
      </c>
      <c r="R5" s="21">
        <f t="shared" si="0"/>
        <v>22807750</v>
      </c>
      <c r="S5" s="21">
        <f t="shared" si="0"/>
        <v>5134690</v>
      </c>
      <c r="T5" s="21">
        <f t="shared" si="0"/>
        <v>3814516</v>
      </c>
      <c r="U5" s="21">
        <f t="shared" si="0"/>
        <v>5121586</v>
      </c>
      <c r="V5" s="21">
        <f t="shared" si="0"/>
        <v>14070792</v>
      </c>
      <c r="W5" s="21">
        <f t="shared" si="0"/>
        <v>92712977</v>
      </c>
      <c r="X5" s="21">
        <f t="shared" si="0"/>
        <v>97615408</v>
      </c>
      <c r="Y5" s="21">
        <f t="shared" si="0"/>
        <v>-4902431</v>
      </c>
      <c r="Z5" s="4">
        <f>+IF(X5&lt;&gt;0,+(Y5/X5)*100,0)</f>
        <v>-5.022189734636974</v>
      </c>
      <c r="AA5" s="19">
        <f>SUM(AA6:AA8)</f>
        <v>97615408</v>
      </c>
    </row>
    <row r="6" spans="1:27" ht="12.75">
      <c r="A6" s="5" t="s">
        <v>32</v>
      </c>
      <c r="B6" s="3"/>
      <c r="C6" s="22">
        <v>29483767</v>
      </c>
      <c r="D6" s="22"/>
      <c r="E6" s="23">
        <v>33273871</v>
      </c>
      <c r="F6" s="24">
        <v>34584447</v>
      </c>
      <c r="G6" s="24">
        <v>13207322</v>
      </c>
      <c r="H6" s="24">
        <v>29667</v>
      </c>
      <c r="I6" s="24">
        <v>35153</v>
      </c>
      <c r="J6" s="24">
        <v>13272142</v>
      </c>
      <c r="K6" s="24">
        <v>40019</v>
      </c>
      <c r="L6" s="24">
        <v>338048</v>
      </c>
      <c r="M6" s="24">
        <v>10736363</v>
      </c>
      <c r="N6" s="24">
        <v>11114430</v>
      </c>
      <c r="O6" s="24">
        <v>39475</v>
      </c>
      <c r="P6" s="24">
        <v>63698</v>
      </c>
      <c r="Q6" s="24">
        <v>8355080</v>
      </c>
      <c r="R6" s="24">
        <v>8458253</v>
      </c>
      <c r="S6" s="24">
        <v>9872</v>
      </c>
      <c r="T6" s="24">
        <v>9910</v>
      </c>
      <c r="U6" s="24">
        <v>681638</v>
      </c>
      <c r="V6" s="24">
        <v>701420</v>
      </c>
      <c r="W6" s="24">
        <v>33546245</v>
      </c>
      <c r="X6" s="24">
        <v>34584447</v>
      </c>
      <c r="Y6" s="24">
        <v>-1038202</v>
      </c>
      <c r="Z6" s="6">
        <v>-3</v>
      </c>
      <c r="AA6" s="22">
        <v>34584447</v>
      </c>
    </row>
    <row r="7" spans="1:27" ht="12.75">
      <c r="A7" s="5" t="s">
        <v>33</v>
      </c>
      <c r="B7" s="3"/>
      <c r="C7" s="25">
        <v>59530406</v>
      </c>
      <c r="D7" s="25"/>
      <c r="E7" s="26">
        <v>61691926</v>
      </c>
      <c r="F7" s="27">
        <v>63030961</v>
      </c>
      <c r="G7" s="27">
        <v>6172786</v>
      </c>
      <c r="H7" s="27">
        <v>4109223</v>
      </c>
      <c r="I7" s="27">
        <v>3946800</v>
      </c>
      <c r="J7" s="27">
        <v>14228809</v>
      </c>
      <c r="K7" s="27">
        <v>4743453</v>
      </c>
      <c r="L7" s="27">
        <v>4841707</v>
      </c>
      <c r="M7" s="27">
        <v>7633894</v>
      </c>
      <c r="N7" s="27">
        <v>17219054</v>
      </c>
      <c r="O7" s="27">
        <v>4220664</v>
      </c>
      <c r="P7" s="27">
        <v>4330939</v>
      </c>
      <c r="Q7" s="27">
        <v>5797894</v>
      </c>
      <c r="R7" s="27">
        <v>14349497</v>
      </c>
      <c r="S7" s="27">
        <v>5124818</v>
      </c>
      <c r="T7" s="27">
        <v>3804606</v>
      </c>
      <c r="U7" s="27">
        <v>4439948</v>
      </c>
      <c r="V7" s="27">
        <v>13369372</v>
      </c>
      <c r="W7" s="27">
        <v>59166732</v>
      </c>
      <c r="X7" s="27">
        <v>63030961</v>
      </c>
      <c r="Y7" s="27">
        <v>-3864229</v>
      </c>
      <c r="Z7" s="7">
        <v>-6.13</v>
      </c>
      <c r="AA7" s="25">
        <v>63030961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54166416</v>
      </c>
      <c r="D9" s="19">
        <f>SUM(D10:D14)</f>
        <v>0</v>
      </c>
      <c r="E9" s="20">
        <f t="shared" si="1"/>
        <v>70705272</v>
      </c>
      <c r="F9" s="21">
        <f t="shared" si="1"/>
        <v>66854711</v>
      </c>
      <c r="G9" s="21">
        <f t="shared" si="1"/>
        <v>1719936</v>
      </c>
      <c r="H9" s="21">
        <f t="shared" si="1"/>
        <v>4979827</v>
      </c>
      <c r="I9" s="21">
        <f t="shared" si="1"/>
        <v>5960588</v>
      </c>
      <c r="J9" s="21">
        <f t="shared" si="1"/>
        <v>12660351</v>
      </c>
      <c r="K9" s="21">
        <f t="shared" si="1"/>
        <v>4067392</v>
      </c>
      <c r="L9" s="21">
        <f t="shared" si="1"/>
        <v>2968042</v>
      </c>
      <c r="M9" s="21">
        <f t="shared" si="1"/>
        <v>2768198</v>
      </c>
      <c r="N9" s="21">
        <f t="shared" si="1"/>
        <v>9803632</v>
      </c>
      <c r="O9" s="21">
        <f t="shared" si="1"/>
        <v>10054517</v>
      </c>
      <c r="P9" s="21">
        <f t="shared" si="1"/>
        <v>252142</v>
      </c>
      <c r="Q9" s="21">
        <f t="shared" si="1"/>
        <v>830577</v>
      </c>
      <c r="R9" s="21">
        <f t="shared" si="1"/>
        <v>11137236</v>
      </c>
      <c r="S9" s="21">
        <f t="shared" si="1"/>
        <v>975835</v>
      </c>
      <c r="T9" s="21">
        <f t="shared" si="1"/>
        <v>407977</v>
      </c>
      <c r="U9" s="21">
        <f t="shared" si="1"/>
        <v>586768</v>
      </c>
      <c r="V9" s="21">
        <f t="shared" si="1"/>
        <v>1970580</v>
      </c>
      <c r="W9" s="21">
        <f t="shared" si="1"/>
        <v>35571799</v>
      </c>
      <c r="X9" s="21">
        <f t="shared" si="1"/>
        <v>66854711</v>
      </c>
      <c r="Y9" s="21">
        <f t="shared" si="1"/>
        <v>-31282912</v>
      </c>
      <c r="Z9" s="4">
        <f>+IF(X9&lt;&gt;0,+(Y9/X9)*100,0)</f>
        <v>-46.792382364797</v>
      </c>
      <c r="AA9" s="19">
        <f>SUM(AA10:AA14)</f>
        <v>66854711</v>
      </c>
    </row>
    <row r="10" spans="1:27" ht="12.75">
      <c r="A10" s="5" t="s">
        <v>36</v>
      </c>
      <c r="B10" s="3"/>
      <c r="C10" s="22">
        <v>5838662</v>
      </c>
      <c r="D10" s="22"/>
      <c r="E10" s="23">
        <v>9163037</v>
      </c>
      <c r="F10" s="24">
        <v>10398190</v>
      </c>
      <c r="G10" s="24">
        <v>489434</v>
      </c>
      <c r="H10" s="24">
        <v>477409</v>
      </c>
      <c r="I10" s="24">
        <v>447683</v>
      </c>
      <c r="J10" s="24">
        <v>1414526</v>
      </c>
      <c r="K10" s="24">
        <v>466733</v>
      </c>
      <c r="L10" s="24">
        <v>457059</v>
      </c>
      <c r="M10" s="24">
        <v>713036</v>
      </c>
      <c r="N10" s="24">
        <v>1636828</v>
      </c>
      <c r="O10" s="24">
        <v>459288</v>
      </c>
      <c r="P10" s="24">
        <v>415337</v>
      </c>
      <c r="Q10" s="24">
        <v>514975</v>
      </c>
      <c r="R10" s="24">
        <v>1389600</v>
      </c>
      <c r="S10" s="24">
        <v>410838</v>
      </c>
      <c r="T10" s="24">
        <v>377324</v>
      </c>
      <c r="U10" s="24">
        <v>424517</v>
      </c>
      <c r="V10" s="24">
        <v>1212679</v>
      </c>
      <c r="W10" s="24">
        <v>5653633</v>
      </c>
      <c r="X10" s="24">
        <v>10398190</v>
      </c>
      <c r="Y10" s="24">
        <v>-4744557</v>
      </c>
      <c r="Z10" s="6">
        <v>-45.63</v>
      </c>
      <c r="AA10" s="22">
        <v>10398190</v>
      </c>
    </row>
    <row r="11" spans="1:27" ht="12.75">
      <c r="A11" s="5" t="s">
        <v>37</v>
      </c>
      <c r="B11" s="3"/>
      <c r="C11" s="22">
        <v>933060</v>
      </c>
      <c r="D11" s="22"/>
      <c r="E11" s="23">
        <v>1109670</v>
      </c>
      <c r="F11" s="24">
        <v>1057900</v>
      </c>
      <c r="G11" s="24">
        <v>64035</v>
      </c>
      <c r="H11" s="24">
        <v>90501</v>
      </c>
      <c r="I11" s="24">
        <v>91732</v>
      </c>
      <c r="J11" s="24">
        <v>246268</v>
      </c>
      <c r="K11" s="24">
        <v>66025</v>
      </c>
      <c r="L11" s="24">
        <v>82466</v>
      </c>
      <c r="M11" s="24">
        <v>56684</v>
      </c>
      <c r="N11" s="24">
        <v>205175</v>
      </c>
      <c r="O11" s="24">
        <v>112601</v>
      </c>
      <c r="P11" s="24">
        <v>173868</v>
      </c>
      <c r="Q11" s="24">
        <v>59356</v>
      </c>
      <c r="R11" s="24">
        <v>345825</v>
      </c>
      <c r="S11" s="24">
        <v>790</v>
      </c>
      <c r="T11" s="24">
        <v>200</v>
      </c>
      <c r="U11" s="24">
        <v>30489</v>
      </c>
      <c r="V11" s="24">
        <v>31479</v>
      </c>
      <c r="W11" s="24">
        <v>828747</v>
      </c>
      <c r="X11" s="24">
        <v>1057900</v>
      </c>
      <c r="Y11" s="24">
        <v>-229153</v>
      </c>
      <c r="Z11" s="6">
        <v>-21.66</v>
      </c>
      <c r="AA11" s="22">
        <v>1057900</v>
      </c>
    </row>
    <row r="12" spans="1:27" ht="12.75">
      <c r="A12" s="5" t="s">
        <v>38</v>
      </c>
      <c r="B12" s="3"/>
      <c r="C12" s="22">
        <v>45772728</v>
      </c>
      <c r="D12" s="22"/>
      <c r="E12" s="23">
        <v>53032565</v>
      </c>
      <c r="F12" s="24">
        <v>34627706</v>
      </c>
      <c r="G12" s="24">
        <v>1166467</v>
      </c>
      <c r="H12" s="24">
        <v>1268968</v>
      </c>
      <c r="I12" s="24">
        <v>1021173</v>
      </c>
      <c r="J12" s="24">
        <v>3456608</v>
      </c>
      <c r="K12" s="24">
        <v>1234634</v>
      </c>
      <c r="L12" s="24">
        <v>1098167</v>
      </c>
      <c r="M12" s="24">
        <v>898478</v>
      </c>
      <c r="N12" s="24">
        <v>3231279</v>
      </c>
      <c r="O12" s="24">
        <v>9482628</v>
      </c>
      <c r="P12" s="24">
        <v>-337063</v>
      </c>
      <c r="Q12" s="24">
        <v>256246</v>
      </c>
      <c r="R12" s="24">
        <v>9401811</v>
      </c>
      <c r="S12" s="24">
        <v>4207</v>
      </c>
      <c r="T12" s="24">
        <v>3534</v>
      </c>
      <c r="U12" s="24">
        <v>94981</v>
      </c>
      <c r="V12" s="24">
        <v>102722</v>
      </c>
      <c r="W12" s="24">
        <v>16192420</v>
      </c>
      <c r="X12" s="24">
        <v>34627706</v>
      </c>
      <c r="Y12" s="24">
        <v>-18435286</v>
      </c>
      <c r="Z12" s="6">
        <v>-53.24</v>
      </c>
      <c r="AA12" s="22">
        <v>34627706</v>
      </c>
    </row>
    <row r="13" spans="1:27" ht="12.75">
      <c r="A13" s="5" t="s">
        <v>39</v>
      </c>
      <c r="B13" s="3"/>
      <c r="C13" s="22">
        <v>1621966</v>
      </c>
      <c r="D13" s="22"/>
      <c r="E13" s="23">
        <v>7400000</v>
      </c>
      <c r="F13" s="24">
        <v>20770915</v>
      </c>
      <c r="G13" s="24"/>
      <c r="H13" s="24">
        <v>3142949</v>
      </c>
      <c r="I13" s="24">
        <v>4400000</v>
      </c>
      <c r="J13" s="24">
        <v>7542949</v>
      </c>
      <c r="K13" s="24">
        <v>2300000</v>
      </c>
      <c r="L13" s="24">
        <v>1330350</v>
      </c>
      <c r="M13" s="24">
        <v>1100000</v>
      </c>
      <c r="N13" s="24">
        <v>4730350</v>
      </c>
      <c r="O13" s="24"/>
      <c r="P13" s="24"/>
      <c r="Q13" s="24"/>
      <c r="R13" s="24"/>
      <c r="S13" s="24">
        <v>560000</v>
      </c>
      <c r="T13" s="24">
        <v>26919</v>
      </c>
      <c r="U13" s="24">
        <v>36781</v>
      </c>
      <c r="V13" s="24">
        <v>623700</v>
      </c>
      <c r="W13" s="24">
        <v>12896999</v>
      </c>
      <c r="X13" s="24">
        <v>20770915</v>
      </c>
      <c r="Y13" s="24">
        <v>-7873916</v>
      </c>
      <c r="Z13" s="6">
        <v>-37.91</v>
      </c>
      <c r="AA13" s="22">
        <v>20770915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1229351</v>
      </c>
      <c r="D15" s="19">
        <f>SUM(D16:D18)</f>
        <v>0</v>
      </c>
      <c r="E15" s="20">
        <f t="shared" si="2"/>
        <v>1075582</v>
      </c>
      <c r="F15" s="21">
        <f t="shared" si="2"/>
        <v>1015075</v>
      </c>
      <c r="G15" s="21">
        <f t="shared" si="2"/>
        <v>121960</v>
      </c>
      <c r="H15" s="21">
        <f t="shared" si="2"/>
        <v>59818</v>
      </c>
      <c r="I15" s="21">
        <f t="shared" si="2"/>
        <v>110529</v>
      </c>
      <c r="J15" s="21">
        <f t="shared" si="2"/>
        <v>292307</v>
      </c>
      <c r="K15" s="21">
        <f t="shared" si="2"/>
        <v>81469</v>
      </c>
      <c r="L15" s="21">
        <f t="shared" si="2"/>
        <v>87495</v>
      </c>
      <c r="M15" s="21">
        <f t="shared" si="2"/>
        <v>41419</v>
      </c>
      <c r="N15" s="21">
        <f t="shared" si="2"/>
        <v>210383</v>
      </c>
      <c r="O15" s="21">
        <f t="shared" si="2"/>
        <v>122980</v>
      </c>
      <c r="P15" s="21">
        <f t="shared" si="2"/>
        <v>98186</v>
      </c>
      <c r="Q15" s="21">
        <f t="shared" si="2"/>
        <v>101238</v>
      </c>
      <c r="R15" s="21">
        <f t="shared" si="2"/>
        <v>322404</v>
      </c>
      <c r="S15" s="21">
        <f t="shared" si="2"/>
        <v>24686</v>
      </c>
      <c r="T15" s="21">
        <f t="shared" si="2"/>
        <v>100204</v>
      </c>
      <c r="U15" s="21">
        <f t="shared" si="2"/>
        <v>82121</v>
      </c>
      <c r="V15" s="21">
        <f t="shared" si="2"/>
        <v>207011</v>
      </c>
      <c r="W15" s="21">
        <f t="shared" si="2"/>
        <v>1032105</v>
      </c>
      <c r="X15" s="21">
        <f t="shared" si="2"/>
        <v>1015075</v>
      </c>
      <c r="Y15" s="21">
        <f t="shared" si="2"/>
        <v>17030</v>
      </c>
      <c r="Z15" s="4">
        <f>+IF(X15&lt;&gt;0,+(Y15/X15)*100,0)</f>
        <v>1.6777085437036672</v>
      </c>
      <c r="AA15" s="19">
        <f>SUM(AA16:AA18)</f>
        <v>1015075</v>
      </c>
    </row>
    <row r="16" spans="1:27" ht="12.75">
      <c r="A16" s="5" t="s">
        <v>42</v>
      </c>
      <c r="B16" s="3"/>
      <c r="C16" s="22">
        <v>1177693</v>
      </c>
      <c r="D16" s="22"/>
      <c r="E16" s="23">
        <v>1017497</v>
      </c>
      <c r="F16" s="24">
        <v>956990</v>
      </c>
      <c r="G16" s="24">
        <v>120250</v>
      </c>
      <c r="H16" s="24">
        <v>59818</v>
      </c>
      <c r="I16" s="24">
        <v>109419</v>
      </c>
      <c r="J16" s="24">
        <v>289487</v>
      </c>
      <c r="K16" s="24">
        <v>80359</v>
      </c>
      <c r="L16" s="24">
        <v>87495</v>
      </c>
      <c r="M16" s="24">
        <v>41419</v>
      </c>
      <c r="N16" s="24">
        <v>209273</v>
      </c>
      <c r="O16" s="24">
        <v>81679</v>
      </c>
      <c r="P16" s="24">
        <v>98186</v>
      </c>
      <c r="Q16" s="24">
        <v>100128</v>
      </c>
      <c r="R16" s="24">
        <v>279993</v>
      </c>
      <c r="S16" s="24">
        <v>24686</v>
      </c>
      <c r="T16" s="24">
        <v>100204</v>
      </c>
      <c r="U16" s="24">
        <v>82121</v>
      </c>
      <c r="V16" s="24">
        <v>207011</v>
      </c>
      <c r="W16" s="24">
        <v>985764</v>
      </c>
      <c r="X16" s="24">
        <v>956990</v>
      </c>
      <c r="Y16" s="24">
        <v>28774</v>
      </c>
      <c r="Z16" s="6">
        <v>3.01</v>
      </c>
      <c r="AA16" s="22">
        <v>956990</v>
      </c>
    </row>
    <row r="17" spans="1:27" ht="12.75">
      <c r="A17" s="5" t="s">
        <v>43</v>
      </c>
      <c r="B17" s="3"/>
      <c r="C17" s="22">
        <v>51658</v>
      </c>
      <c r="D17" s="22"/>
      <c r="E17" s="23">
        <v>58085</v>
      </c>
      <c r="F17" s="24">
        <v>58085</v>
      </c>
      <c r="G17" s="24">
        <v>1710</v>
      </c>
      <c r="H17" s="24"/>
      <c r="I17" s="24">
        <v>1110</v>
      </c>
      <c r="J17" s="24">
        <v>2820</v>
      </c>
      <c r="K17" s="24">
        <v>1110</v>
      </c>
      <c r="L17" s="24"/>
      <c r="M17" s="24"/>
      <c r="N17" s="24">
        <v>1110</v>
      </c>
      <c r="O17" s="24">
        <v>41301</v>
      </c>
      <c r="P17" s="24"/>
      <c r="Q17" s="24">
        <v>1110</v>
      </c>
      <c r="R17" s="24">
        <v>42411</v>
      </c>
      <c r="S17" s="24"/>
      <c r="T17" s="24"/>
      <c r="U17" s="24"/>
      <c r="V17" s="24"/>
      <c r="W17" s="24">
        <v>46341</v>
      </c>
      <c r="X17" s="24">
        <v>58085</v>
      </c>
      <c r="Y17" s="24">
        <v>-11744</v>
      </c>
      <c r="Z17" s="6">
        <v>-20.22</v>
      </c>
      <c r="AA17" s="22">
        <v>58085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115224656</v>
      </c>
      <c r="D19" s="19">
        <f>SUM(D20:D23)</f>
        <v>0</v>
      </c>
      <c r="E19" s="20">
        <f t="shared" si="3"/>
        <v>130406932</v>
      </c>
      <c r="F19" s="21">
        <f t="shared" si="3"/>
        <v>131242131</v>
      </c>
      <c r="G19" s="21">
        <f t="shared" si="3"/>
        <v>10371014</v>
      </c>
      <c r="H19" s="21">
        <f t="shared" si="3"/>
        <v>10429647</v>
      </c>
      <c r="I19" s="21">
        <f t="shared" si="3"/>
        <v>10763449</v>
      </c>
      <c r="J19" s="21">
        <f t="shared" si="3"/>
        <v>31564110</v>
      </c>
      <c r="K19" s="21">
        <f t="shared" si="3"/>
        <v>10995352</v>
      </c>
      <c r="L19" s="21">
        <f t="shared" si="3"/>
        <v>10587429</v>
      </c>
      <c r="M19" s="21">
        <f t="shared" si="3"/>
        <v>10683200</v>
      </c>
      <c r="N19" s="21">
        <f t="shared" si="3"/>
        <v>32265981</v>
      </c>
      <c r="O19" s="21">
        <f t="shared" si="3"/>
        <v>10574924</v>
      </c>
      <c r="P19" s="21">
        <f t="shared" si="3"/>
        <v>10836751</v>
      </c>
      <c r="Q19" s="21">
        <f t="shared" si="3"/>
        <v>11474857</v>
      </c>
      <c r="R19" s="21">
        <f t="shared" si="3"/>
        <v>32886532</v>
      </c>
      <c r="S19" s="21">
        <f t="shared" si="3"/>
        <v>11938904</v>
      </c>
      <c r="T19" s="21">
        <f t="shared" si="3"/>
        <v>9916226</v>
      </c>
      <c r="U19" s="21">
        <f t="shared" si="3"/>
        <v>10266516</v>
      </c>
      <c r="V19" s="21">
        <f t="shared" si="3"/>
        <v>32121646</v>
      </c>
      <c r="W19" s="21">
        <f t="shared" si="3"/>
        <v>128838269</v>
      </c>
      <c r="X19" s="21">
        <f t="shared" si="3"/>
        <v>131242131</v>
      </c>
      <c r="Y19" s="21">
        <f t="shared" si="3"/>
        <v>-2403862</v>
      </c>
      <c r="Z19" s="4">
        <f>+IF(X19&lt;&gt;0,+(Y19/X19)*100,0)</f>
        <v>-1.831623718453642</v>
      </c>
      <c r="AA19" s="19">
        <f>SUM(AA20:AA23)</f>
        <v>131242131</v>
      </c>
    </row>
    <row r="20" spans="1:27" ht="12.75">
      <c r="A20" s="5" t="s">
        <v>46</v>
      </c>
      <c r="B20" s="3"/>
      <c r="C20" s="22">
        <v>76928590</v>
      </c>
      <c r="D20" s="22"/>
      <c r="E20" s="23">
        <v>89704210</v>
      </c>
      <c r="F20" s="24">
        <v>86246562</v>
      </c>
      <c r="G20" s="24">
        <v>7039814</v>
      </c>
      <c r="H20" s="24">
        <v>7109242</v>
      </c>
      <c r="I20" s="24">
        <v>7144700</v>
      </c>
      <c r="J20" s="24">
        <v>21293756</v>
      </c>
      <c r="K20" s="24">
        <v>7268334</v>
      </c>
      <c r="L20" s="24">
        <v>7018088</v>
      </c>
      <c r="M20" s="24">
        <v>7036598</v>
      </c>
      <c r="N20" s="24">
        <v>21323020</v>
      </c>
      <c r="O20" s="24">
        <v>6711028</v>
      </c>
      <c r="P20" s="24">
        <v>6930446</v>
      </c>
      <c r="Q20" s="24">
        <v>6562802</v>
      </c>
      <c r="R20" s="24">
        <v>20204276</v>
      </c>
      <c r="S20" s="24">
        <v>7619387</v>
      </c>
      <c r="T20" s="24">
        <v>6431183</v>
      </c>
      <c r="U20" s="24">
        <v>8409935</v>
      </c>
      <c r="V20" s="24">
        <v>22460505</v>
      </c>
      <c r="W20" s="24">
        <v>85281557</v>
      </c>
      <c r="X20" s="24">
        <v>86246562</v>
      </c>
      <c r="Y20" s="24">
        <v>-965005</v>
      </c>
      <c r="Z20" s="6">
        <v>-1.12</v>
      </c>
      <c r="AA20" s="22">
        <v>86246562</v>
      </c>
    </row>
    <row r="21" spans="1:27" ht="12.75">
      <c r="A21" s="5" t="s">
        <v>47</v>
      </c>
      <c r="B21" s="3"/>
      <c r="C21" s="22">
        <v>15395107</v>
      </c>
      <c r="D21" s="22"/>
      <c r="E21" s="23">
        <v>17394020</v>
      </c>
      <c r="F21" s="24">
        <v>17823565</v>
      </c>
      <c r="G21" s="24">
        <v>1264576</v>
      </c>
      <c r="H21" s="24">
        <v>1250767</v>
      </c>
      <c r="I21" s="24">
        <v>1544385</v>
      </c>
      <c r="J21" s="24">
        <v>4059728</v>
      </c>
      <c r="K21" s="24">
        <v>1647975</v>
      </c>
      <c r="L21" s="24">
        <v>1491601</v>
      </c>
      <c r="M21" s="24">
        <v>1566482</v>
      </c>
      <c r="N21" s="24">
        <v>4706058</v>
      </c>
      <c r="O21" s="24">
        <v>1760902</v>
      </c>
      <c r="P21" s="24">
        <v>1724489</v>
      </c>
      <c r="Q21" s="24">
        <v>1441686</v>
      </c>
      <c r="R21" s="24">
        <v>4927077</v>
      </c>
      <c r="S21" s="24">
        <v>1429210</v>
      </c>
      <c r="T21" s="24">
        <v>1417993</v>
      </c>
      <c r="U21" s="24">
        <v>1017175</v>
      </c>
      <c r="V21" s="24">
        <v>3864378</v>
      </c>
      <c r="W21" s="24">
        <v>17557241</v>
      </c>
      <c r="X21" s="24">
        <v>17823565</v>
      </c>
      <c r="Y21" s="24">
        <v>-266324</v>
      </c>
      <c r="Z21" s="6">
        <v>-1.49</v>
      </c>
      <c r="AA21" s="22">
        <v>17823565</v>
      </c>
    </row>
    <row r="22" spans="1:27" ht="12.75">
      <c r="A22" s="5" t="s">
        <v>48</v>
      </c>
      <c r="B22" s="3"/>
      <c r="C22" s="25">
        <v>14386966</v>
      </c>
      <c r="D22" s="25"/>
      <c r="E22" s="26">
        <v>14835226</v>
      </c>
      <c r="F22" s="27">
        <v>17712769</v>
      </c>
      <c r="G22" s="27">
        <v>1277446</v>
      </c>
      <c r="H22" s="27">
        <v>1279201</v>
      </c>
      <c r="I22" s="27">
        <v>1290095</v>
      </c>
      <c r="J22" s="27">
        <v>3846742</v>
      </c>
      <c r="K22" s="27">
        <v>1290450</v>
      </c>
      <c r="L22" s="27">
        <v>1287634</v>
      </c>
      <c r="M22" s="27">
        <v>1291359</v>
      </c>
      <c r="N22" s="27">
        <v>3869443</v>
      </c>
      <c r="O22" s="27">
        <v>1311913</v>
      </c>
      <c r="P22" s="27">
        <v>1390384</v>
      </c>
      <c r="Q22" s="27">
        <v>2676433</v>
      </c>
      <c r="R22" s="27">
        <v>5378730</v>
      </c>
      <c r="S22" s="27">
        <v>2099476</v>
      </c>
      <c r="T22" s="27">
        <v>1277295</v>
      </c>
      <c r="U22" s="27">
        <v>548308</v>
      </c>
      <c r="V22" s="27">
        <v>3925079</v>
      </c>
      <c r="W22" s="27">
        <v>17019994</v>
      </c>
      <c r="X22" s="27">
        <v>17712769</v>
      </c>
      <c r="Y22" s="27">
        <v>-692775</v>
      </c>
      <c r="Z22" s="7">
        <v>-3.91</v>
      </c>
      <c r="AA22" s="25">
        <v>17712769</v>
      </c>
    </row>
    <row r="23" spans="1:27" ht="12.75">
      <c r="A23" s="5" t="s">
        <v>49</v>
      </c>
      <c r="B23" s="3"/>
      <c r="C23" s="22">
        <v>8513993</v>
      </c>
      <c r="D23" s="22"/>
      <c r="E23" s="23">
        <v>8473476</v>
      </c>
      <c r="F23" s="24">
        <v>9459235</v>
      </c>
      <c r="G23" s="24">
        <v>789178</v>
      </c>
      <c r="H23" s="24">
        <v>790437</v>
      </c>
      <c r="I23" s="24">
        <v>784269</v>
      </c>
      <c r="J23" s="24">
        <v>2363884</v>
      </c>
      <c r="K23" s="24">
        <v>788593</v>
      </c>
      <c r="L23" s="24">
        <v>790106</v>
      </c>
      <c r="M23" s="24">
        <v>788761</v>
      </c>
      <c r="N23" s="24">
        <v>2367460</v>
      </c>
      <c r="O23" s="24">
        <v>791081</v>
      </c>
      <c r="P23" s="24">
        <v>791432</v>
      </c>
      <c r="Q23" s="24">
        <v>793936</v>
      </c>
      <c r="R23" s="24">
        <v>2376449</v>
      </c>
      <c r="S23" s="24">
        <v>790831</v>
      </c>
      <c r="T23" s="24">
        <v>789755</v>
      </c>
      <c r="U23" s="24">
        <v>291098</v>
      </c>
      <c r="V23" s="24">
        <v>1871684</v>
      </c>
      <c r="W23" s="24">
        <v>8979477</v>
      </c>
      <c r="X23" s="24">
        <v>9459235</v>
      </c>
      <c r="Y23" s="24">
        <v>-479758</v>
      </c>
      <c r="Z23" s="6">
        <v>-5.07</v>
      </c>
      <c r="AA23" s="22">
        <v>9459235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259634596</v>
      </c>
      <c r="D25" s="40">
        <f>+D5+D9+D15+D19+D24</f>
        <v>0</v>
      </c>
      <c r="E25" s="41">
        <f t="shared" si="4"/>
        <v>297153583</v>
      </c>
      <c r="F25" s="42">
        <f t="shared" si="4"/>
        <v>296727325</v>
      </c>
      <c r="G25" s="42">
        <f t="shared" si="4"/>
        <v>31593018</v>
      </c>
      <c r="H25" s="42">
        <f t="shared" si="4"/>
        <v>19608182</v>
      </c>
      <c r="I25" s="42">
        <f t="shared" si="4"/>
        <v>20816519</v>
      </c>
      <c r="J25" s="42">
        <f t="shared" si="4"/>
        <v>72017719</v>
      </c>
      <c r="K25" s="42">
        <f t="shared" si="4"/>
        <v>19927685</v>
      </c>
      <c r="L25" s="42">
        <f t="shared" si="4"/>
        <v>18822721</v>
      </c>
      <c r="M25" s="42">
        <f t="shared" si="4"/>
        <v>31863074</v>
      </c>
      <c r="N25" s="42">
        <f t="shared" si="4"/>
        <v>70613480</v>
      </c>
      <c r="O25" s="42">
        <f t="shared" si="4"/>
        <v>25012560</v>
      </c>
      <c r="P25" s="42">
        <f t="shared" si="4"/>
        <v>15581716</v>
      </c>
      <c r="Q25" s="42">
        <f t="shared" si="4"/>
        <v>26559646</v>
      </c>
      <c r="R25" s="42">
        <f t="shared" si="4"/>
        <v>67153922</v>
      </c>
      <c r="S25" s="42">
        <f t="shared" si="4"/>
        <v>18074115</v>
      </c>
      <c r="T25" s="42">
        <f t="shared" si="4"/>
        <v>14238923</v>
      </c>
      <c r="U25" s="42">
        <f t="shared" si="4"/>
        <v>16056991</v>
      </c>
      <c r="V25" s="42">
        <f t="shared" si="4"/>
        <v>48370029</v>
      </c>
      <c r="W25" s="42">
        <f t="shared" si="4"/>
        <v>258155150</v>
      </c>
      <c r="X25" s="42">
        <f t="shared" si="4"/>
        <v>296727325</v>
      </c>
      <c r="Y25" s="42">
        <f t="shared" si="4"/>
        <v>-38572175</v>
      </c>
      <c r="Z25" s="43">
        <f>+IF(X25&lt;&gt;0,+(Y25/X25)*100,0)</f>
        <v>-12.999198843584765</v>
      </c>
      <c r="AA25" s="40">
        <f>+AA5+AA9+AA15+AA19+AA24</f>
        <v>296727325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69429913</v>
      </c>
      <c r="D28" s="19">
        <f>SUM(D29:D31)</f>
        <v>0</v>
      </c>
      <c r="E28" s="20">
        <f t="shared" si="5"/>
        <v>88249704</v>
      </c>
      <c r="F28" s="21">
        <f t="shared" si="5"/>
        <v>85329130</v>
      </c>
      <c r="G28" s="21">
        <f t="shared" si="5"/>
        <v>5067683</v>
      </c>
      <c r="H28" s="21">
        <f t="shared" si="5"/>
        <v>4744924</v>
      </c>
      <c r="I28" s="21">
        <f t="shared" si="5"/>
        <v>7064745</v>
      </c>
      <c r="J28" s="21">
        <f t="shared" si="5"/>
        <v>16877352</v>
      </c>
      <c r="K28" s="21">
        <f t="shared" si="5"/>
        <v>6725638</v>
      </c>
      <c r="L28" s="21">
        <f t="shared" si="5"/>
        <v>5518036</v>
      </c>
      <c r="M28" s="21">
        <f t="shared" si="5"/>
        <v>7577963</v>
      </c>
      <c r="N28" s="21">
        <f t="shared" si="5"/>
        <v>19821637</v>
      </c>
      <c r="O28" s="21">
        <f t="shared" si="5"/>
        <v>4952991</v>
      </c>
      <c r="P28" s="21">
        <f t="shared" si="5"/>
        <v>5711337</v>
      </c>
      <c r="Q28" s="21">
        <f t="shared" si="5"/>
        <v>6290129</v>
      </c>
      <c r="R28" s="21">
        <f t="shared" si="5"/>
        <v>16954457</v>
      </c>
      <c r="S28" s="21">
        <f t="shared" si="5"/>
        <v>4634245</v>
      </c>
      <c r="T28" s="21">
        <f t="shared" si="5"/>
        <v>5129298</v>
      </c>
      <c r="U28" s="21">
        <f t="shared" si="5"/>
        <v>6255189</v>
      </c>
      <c r="V28" s="21">
        <f t="shared" si="5"/>
        <v>16018732</v>
      </c>
      <c r="W28" s="21">
        <f t="shared" si="5"/>
        <v>69672178</v>
      </c>
      <c r="X28" s="21">
        <f t="shared" si="5"/>
        <v>85329130</v>
      </c>
      <c r="Y28" s="21">
        <f t="shared" si="5"/>
        <v>-15656952</v>
      </c>
      <c r="Z28" s="4">
        <f>+IF(X28&lt;&gt;0,+(Y28/X28)*100,0)</f>
        <v>-18.34889445140247</v>
      </c>
      <c r="AA28" s="19">
        <f>SUM(AA29:AA31)</f>
        <v>85329130</v>
      </c>
    </row>
    <row r="29" spans="1:27" ht="12.75">
      <c r="A29" s="5" t="s">
        <v>32</v>
      </c>
      <c r="B29" s="3"/>
      <c r="C29" s="22">
        <v>19954013</v>
      </c>
      <c r="D29" s="22"/>
      <c r="E29" s="23">
        <v>28962318</v>
      </c>
      <c r="F29" s="24">
        <v>28726244</v>
      </c>
      <c r="G29" s="24">
        <v>1228621</v>
      </c>
      <c r="H29" s="24">
        <v>1076494</v>
      </c>
      <c r="I29" s="24">
        <v>2203289</v>
      </c>
      <c r="J29" s="24">
        <v>4508404</v>
      </c>
      <c r="K29" s="24">
        <v>1177484</v>
      </c>
      <c r="L29" s="24">
        <v>1071612</v>
      </c>
      <c r="M29" s="24">
        <v>1649515</v>
      </c>
      <c r="N29" s="24">
        <v>3898611</v>
      </c>
      <c r="O29" s="24">
        <v>1032233</v>
      </c>
      <c r="P29" s="24">
        <v>1187252</v>
      </c>
      <c r="Q29" s="24">
        <v>2279626</v>
      </c>
      <c r="R29" s="24">
        <v>4499111</v>
      </c>
      <c r="S29" s="24">
        <v>1090961</v>
      </c>
      <c r="T29" s="24">
        <v>1762957</v>
      </c>
      <c r="U29" s="24">
        <v>2020873</v>
      </c>
      <c r="V29" s="24">
        <v>4874791</v>
      </c>
      <c r="W29" s="24">
        <v>17780917</v>
      </c>
      <c r="X29" s="24">
        <v>28726244</v>
      </c>
      <c r="Y29" s="24">
        <v>-10945327</v>
      </c>
      <c r="Z29" s="6">
        <v>-38.1</v>
      </c>
      <c r="AA29" s="22">
        <v>28726244</v>
      </c>
    </row>
    <row r="30" spans="1:27" ht="12.75">
      <c r="A30" s="5" t="s">
        <v>33</v>
      </c>
      <c r="B30" s="3"/>
      <c r="C30" s="25">
        <v>48163691</v>
      </c>
      <c r="D30" s="25"/>
      <c r="E30" s="26">
        <v>57834322</v>
      </c>
      <c r="F30" s="27">
        <v>55134822</v>
      </c>
      <c r="G30" s="27">
        <v>3784407</v>
      </c>
      <c r="H30" s="27">
        <v>3613874</v>
      </c>
      <c r="I30" s="27">
        <v>4769193</v>
      </c>
      <c r="J30" s="27">
        <v>12167474</v>
      </c>
      <c r="K30" s="27">
        <v>5417806</v>
      </c>
      <c r="L30" s="27">
        <v>4312786</v>
      </c>
      <c r="M30" s="27">
        <v>5773766</v>
      </c>
      <c r="N30" s="27">
        <v>15504358</v>
      </c>
      <c r="O30" s="27">
        <v>3796909</v>
      </c>
      <c r="P30" s="27">
        <v>4392906</v>
      </c>
      <c r="Q30" s="27">
        <v>3887779</v>
      </c>
      <c r="R30" s="27">
        <v>12077594</v>
      </c>
      <c r="S30" s="27">
        <v>3417761</v>
      </c>
      <c r="T30" s="27">
        <v>3242377</v>
      </c>
      <c r="U30" s="27">
        <v>4103448</v>
      </c>
      <c r="V30" s="27">
        <v>10763586</v>
      </c>
      <c r="W30" s="27">
        <v>50513012</v>
      </c>
      <c r="X30" s="27">
        <v>55134822</v>
      </c>
      <c r="Y30" s="27">
        <v>-4621810</v>
      </c>
      <c r="Z30" s="7">
        <v>-8.38</v>
      </c>
      <c r="AA30" s="25">
        <v>55134822</v>
      </c>
    </row>
    <row r="31" spans="1:27" ht="12.75">
      <c r="A31" s="5" t="s">
        <v>34</v>
      </c>
      <c r="B31" s="3"/>
      <c r="C31" s="22">
        <v>1312209</v>
      </c>
      <c r="D31" s="22"/>
      <c r="E31" s="23">
        <v>1453064</v>
      </c>
      <c r="F31" s="24">
        <v>1468064</v>
      </c>
      <c r="G31" s="24">
        <v>54655</v>
      </c>
      <c r="H31" s="24">
        <v>54556</v>
      </c>
      <c r="I31" s="24">
        <v>92263</v>
      </c>
      <c r="J31" s="24">
        <v>201474</v>
      </c>
      <c r="K31" s="24">
        <v>130348</v>
      </c>
      <c r="L31" s="24">
        <v>133638</v>
      </c>
      <c r="M31" s="24">
        <v>154682</v>
      </c>
      <c r="N31" s="24">
        <v>418668</v>
      </c>
      <c r="O31" s="24">
        <v>123849</v>
      </c>
      <c r="P31" s="24">
        <v>131179</v>
      </c>
      <c r="Q31" s="24">
        <v>122724</v>
      </c>
      <c r="R31" s="24">
        <v>377752</v>
      </c>
      <c r="S31" s="24">
        <v>125523</v>
      </c>
      <c r="T31" s="24">
        <v>123964</v>
      </c>
      <c r="U31" s="24">
        <v>130868</v>
      </c>
      <c r="V31" s="24">
        <v>380355</v>
      </c>
      <c r="W31" s="24">
        <v>1378249</v>
      </c>
      <c r="X31" s="24">
        <v>1468064</v>
      </c>
      <c r="Y31" s="24">
        <v>-89815</v>
      </c>
      <c r="Z31" s="6">
        <v>-6.12</v>
      </c>
      <c r="AA31" s="22">
        <v>1468064</v>
      </c>
    </row>
    <row r="32" spans="1:27" ht="12.75">
      <c r="A32" s="2" t="s">
        <v>35</v>
      </c>
      <c r="B32" s="3"/>
      <c r="C32" s="19">
        <f aca="true" t="shared" si="6" ref="C32:Y32">SUM(C33:C37)</f>
        <v>58937943</v>
      </c>
      <c r="D32" s="19">
        <f>SUM(D33:D37)</f>
        <v>0</v>
      </c>
      <c r="E32" s="20">
        <f t="shared" si="6"/>
        <v>66577510</v>
      </c>
      <c r="F32" s="21">
        <f t="shared" si="6"/>
        <v>66752765</v>
      </c>
      <c r="G32" s="21">
        <f t="shared" si="6"/>
        <v>1806905</v>
      </c>
      <c r="H32" s="21">
        <f t="shared" si="6"/>
        <v>5018504</v>
      </c>
      <c r="I32" s="21">
        <f t="shared" si="6"/>
        <v>6411235</v>
      </c>
      <c r="J32" s="21">
        <f t="shared" si="6"/>
        <v>13236644</v>
      </c>
      <c r="K32" s="21">
        <f t="shared" si="6"/>
        <v>4526608</v>
      </c>
      <c r="L32" s="21">
        <f t="shared" si="6"/>
        <v>3160976</v>
      </c>
      <c r="M32" s="21">
        <f t="shared" si="6"/>
        <v>4229281</v>
      </c>
      <c r="N32" s="21">
        <f t="shared" si="6"/>
        <v>11916865</v>
      </c>
      <c r="O32" s="21">
        <f t="shared" si="6"/>
        <v>4661437</v>
      </c>
      <c r="P32" s="21">
        <f t="shared" si="6"/>
        <v>1863128</v>
      </c>
      <c r="Q32" s="21">
        <f t="shared" si="6"/>
        <v>2085597</v>
      </c>
      <c r="R32" s="21">
        <f t="shared" si="6"/>
        <v>8610162</v>
      </c>
      <c r="S32" s="21">
        <f t="shared" si="6"/>
        <v>2221783</v>
      </c>
      <c r="T32" s="21">
        <f t="shared" si="6"/>
        <v>1790362</v>
      </c>
      <c r="U32" s="21">
        <f t="shared" si="6"/>
        <v>1999056</v>
      </c>
      <c r="V32" s="21">
        <f t="shared" si="6"/>
        <v>6011201</v>
      </c>
      <c r="W32" s="21">
        <f t="shared" si="6"/>
        <v>39774872</v>
      </c>
      <c r="X32" s="21">
        <f t="shared" si="6"/>
        <v>66752765</v>
      </c>
      <c r="Y32" s="21">
        <f t="shared" si="6"/>
        <v>-26977893</v>
      </c>
      <c r="Z32" s="4">
        <f>+IF(X32&lt;&gt;0,+(Y32/X32)*100,0)</f>
        <v>-40.41464499635333</v>
      </c>
      <c r="AA32" s="19">
        <f>SUM(AA33:AA37)</f>
        <v>66752765</v>
      </c>
    </row>
    <row r="33" spans="1:27" ht="12.75">
      <c r="A33" s="5" t="s">
        <v>36</v>
      </c>
      <c r="B33" s="3"/>
      <c r="C33" s="22">
        <v>6361749</v>
      </c>
      <c r="D33" s="22"/>
      <c r="E33" s="23">
        <v>7226475</v>
      </c>
      <c r="F33" s="24">
        <v>7301061</v>
      </c>
      <c r="G33" s="24">
        <v>494065</v>
      </c>
      <c r="H33" s="24">
        <v>517151</v>
      </c>
      <c r="I33" s="24">
        <v>507497</v>
      </c>
      <c r="J33" s="24">
        <v>1518713</v>
      </c>
      <c r="K33" s="24">
        <v>584680</v>
      </c>
      <c r="L33" s="24">
        <v>528299</v>
      </c>
      <c r="M33" s="24">
        <v>849780</v>
      </c>
      <c r="N33" s="24">
        <v>1962759</v>
      </c>
      <c r="O33" s="24">
        <v>470484</v>
      </c>
      <c r="P33" s="24">
        <v>434463</v>
      </c>
      <c r="Q33" s="24">
        <v>607940</v>
      </c>
      <c r="R33" s="24">
        <v>1512887</v>
      </c>
      <c r="S33" s="24">
        <v>433467</v>
      </c>
      <c r="T33" s="24">
        <v>419557</v>
      </c>
      <c r="U33" s="24">
        <v>570503</v>
      </c>
      <c r="V33" s="24">
        <v>1423527</v>
      </c>
      <c r="W33" s="24">
        <v>6417886</v>
      </c>
      <c r="X33" s="24">
        <v>7301061</v>
      </c>
      <c r="Y33" s="24">
        <v>-883175</v>
      </c>
      <c r="Z33" s="6">
        <v>-12.1</v>
      </c>
      <c r="AA33" s="22">
        <v>7301061</v>
      </c>
    </row>
    <row r="34" spans="1:27" ht="12.75">
      <c r="A34" s="5" t="s">
        <v>37</v>
      </c>
      <c r="B34" s="3"/>
      <c r="C34" s="22">
        <v>9829091</v>
      </c>
      <c r="D34" s="22"/>
      <c r="E34" s="23">
        <v>11832068</v>
      </c>
      <c r="F34" s="24">
        <v>10122627</v>
      </c>
      <c r="G34" s="24">
        <v>690958</v>
      </c>
      <c r="H34" s="24">
        <v>703043</v>
      </c>
      <c r="I34" s="24">
        <v>851126</v>
      </c>
      <c r="J34" s="24">
        <v>2245127</v>
      </c>
      <c r="K34" s="24">
        <v>786546</v>
      </c>
      <c r="L34" s="24">
        <v>768765</v>
      </c>
      <c r="M34" s="24">
        <v>1251534</v>
      </c>
      <c r="N34" s="24">
        <v>2806845</v>
      </c>
      <c r="O34" s="24">
        <v>766058</v>
      </c>
      <c r="P34" s="24">
        <v>759960</v>
      </c>
      <c r="Q34" s="24">
        <v>803847</v>
      </c>
      <c r="R34" s="24">
        <v>2329865</v>
      </c>
      <c r="S34" s="24">
        <v>646153</v>
      </c>
      <c r="T34" s="24">
        <v>706420</v>
      </c>
      <c r="U34" s="24">
        <v>746171</v>
      </c>
      <c r="V34" s="24">
        <v>2098744</v>
      </c>
      <c r="W34" s="24">
        <v>9480581</v>
      </c>
      <c r="X34" s="24">
        <v>10122627</v>
      </c>
      <c r="Y34" s="24">
        <v>-642046</v>
      </c>
      <c r="Z34" s="6">
        <v>-6.34</v>
      </c>
      <c r="AA34" s="22">
        <v>10122627</v>
      </c>
    </row>
    <row r="35" spans="1:27" ht="12.75">
      <c r="A35" s="5" t="s">
        <v>38</v>
      </c>
      <c r="B35" s="3"/>
      <c r="C35" s="22">
        <v>39412165</v>
      </c>
      <c r="D35" s="22"/>
      <c r="E35" s="23">
        <v>38225407</v>
      </c>
      <c r="F35" s="24">
        <v>31110827</v>
      </c>
      <c r="G35" s="24">
        <v>477048</v>
      </c>
      <c r="H35" s="24">
        <v>508759</v>
      </c>
      <c r="I35" s="24">
        <v>505804</v>
      </c>
      <c r="J35" s="24">
        <v>1491611</v>
      </c>
      <c r="K35" s="24">
        <v>592739</v>
      </c>
      <c r="L35" s="24">
        <v>514485</v>
      </c>
      <c r="M35" s="24">
        <v>784131</v>
      </c>
      <c r="N35" s="24">
        <v>1891355</v>
      </c>
      <c r="O35" s="24">
        <v>3278119</v>
      </c>
      <c r="P35" s="24">
        <v>520965</v>
      </c>
      <c r="Q35" s="24">
        <v>525543</v>
      </c>
      <c r="R35" s="24">
        <v>4324627</v>
      </c>
      <c r="S35" s="24">
        <v>435546</v>
      </c>
      <c r="T35" s="24">
        <v>492859</v>
      </c>
      <c r="U35" s="24">
        <v>533707</v>
      </c>
      <c r="V35" s="24">
        <v>1462112</v>
      </c>
      <c r="W35" s="24">
        <v>9169705</v>
      </c>
      <c r="X35" s="24">
        <v>31110827</v>
      </c>
      <c r="Y35" s="24">
        <v>-21941122</v>
      </c>
      <c r="Z35" s="6">
        <v>-70.53</v>
      </c>
      <c r="AA35" s="22">
        <v>31110827</v>
      </c>
    </row>
    <row r="36" spans="1:27" ht="12.75">
      <c r="A36" s="5" t="s">
        <v>39</v>
      </c>
      <c r="B36" s="3"/>
      <c r="C36" s="22">
        <v>3334938</v>
      </c>
      <c r="D36" s="22"/>
      <c r="E36" s="23">
        <v>9293560</v>
      </c>
      <c r="F36" s="24">
        <v>18218250</v>
      </c>
      <c r="G36" s="24">
        <v>144834</v>
      </c>
      <c r="H36" s="24">
        <v>3289551</v>
      </c>
      <c r="I36" s="24">
        <v>4546808</v>
      </c>
      <c r="J36" s="24">
        <v>7981193</v>
      </c>
      <c r="K36" s="24">
        <v>2562643</v>
      </c>
      <c r="L36" s="24">
        <v>1349427</v>
      </c>
      <c r="M36" s="24">
        <v>1343836</v>
      </c>
      <c r="N36" s="24">
        <v>5255906</v>
      </c>
      <c r="O36" s="24">
        <v>146776</v>
      </c>
      <c r="P36" s="24">
        <v>147740</v>
      </c>
      <c r="Q36" s="24">
        <v>148267</v>
      </c>
      <c r="R36" s="24">
        <v>442783</v>
      </c>
      <c r="S36" s="24">
        <v>706617</v>
      </c>
      <c r="T36" s="24">
        <v>171526</v>
      </c>
      <c r="U36" s="24">
        <v>148675</v>
      </c>
      <c r="V36" s="24">
        <v>1026818</v>
      </c>
      <c r="W36" s="24">
        <v>14706700</v>
      </c>
      <c r="X36" s="24">
        <v>18218250</v>
      </c>
      <c r="Y36" s="24">
        <v>-3511550</v>
      </c>
      <c r="Z36" s="6">
        <v>-19.27</v>
      </c>
      <c r="AA36" s="22">
        <v>18218250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18401919</v>
      </c>
      <c r="D38" s="19">
        <f>SUM(D39:D41)</f>
        <v>0</v>
      </c>
      <c r="E38" s="20">
        <f t="shared" si="7"/>
        <v>22498719</v>
      </c>
      <c r="F38" s="21">
        <f t="shared" si="7"/>
        <v>22757169</v>
      </c>
      <c r="G38" s="21">
        <f t="shared" si="7"/>
        <v>1355572</v>
      </c>
      <c r="H38" s="21">
        <f t="shared" si="7"/>
        <v>1282153</v>
      </c>
      <c r="I38" s="21">
        <f t="shared" si="7"/>
        <v>1284479</v>
      </c>
      <c r="J38" s="21">
        <f t="shared" si="7"/>
        <v>3922204</v>
      </c>
      <c r="K38" s="21">
        <f t="shared" si="7"/>
        <v>1673962</v>
      </c>
      <c r="L38" s="21">
        <f t="shared" si="7"/>
        <v>1306264</v>
      </c>
      <c r="M38" s="21">
        <f t="shared" si="7"/>
        <v>3754276</v>
      </c>
      <c r="N38" s="21">
        <f t="shared" si="7"/>
        <v>6734502</v>
      </c>
      <c r="O38" s="21">
        <f t="shared" si="7"/>
        <v>1247593</v>
      </c>
      <c r="P38" s="21">
        <f t="shared" si="7"/>
        <v>1563529</v>
      </c>
      <c r="Q38" s="21">
        <f t="shared" si="7"/>
        <v>2097646</v>
      </c>
      <c r="R38" s="21">
        <f t="shared" si="7"/>
        <v>4908768</v>
      </c>
      <c r="S38" s="21">
        <f t="shared" si="7"/>
        <v>990904</v>
      </c>
      <c r="T38" s="21">
        <f t="shared" si="7"/>
        <v>1170476</v>
      </c>
      <c r="U38" s="21">
        <f t="shared" si="7"/>
        <v>2279964</v>
      </c>
      <c r="V38" s="21">
        <f t="shared" si="7"/>
        <v>4441344</v>
      </c>
      <c r="W38" s="21">
        <f t="shared" si="7"/>
        <v>20006818</v>
      </c>
      <c r="X38" s="21">
        <f t="shared" si="7"/>
        <v>22757169</v>
      </c>
      <c r="Y38" s="21">
        <f t="shared" si="7"/>
        <v>-2750351</v>
      </c>
      <c r="Z38" s="4">
        <f>+IF(X38&lt;&gt;0,+(Y38/X38)*100,0)</f>
        <v>-12.085646505503385</v>
      </c>
      <c r="AA38" s="19">
        <f>SUM(AA39:AA41)</f>
        <v>22757169</v>
      </c>
    </row>
    <row r="39" spans="1:27" ht="12.75">
      <c r="A39" s="5" t="s">
        <v>42</v>
      </c>
      <c r="B39" s="3"/>
      <c r="C39" s="22">
        <v>3952545</v>
      </c>
      <c r="D39" s="22"/>
      <c r="E39" s="23">
        <v>5287060</v>
      </c>
      <c r="F39" s="24">
        <v>5040090</v>
      </c>
      <c r="G39" s="24">
        <v>290107</v>
      </c>
      <c r="H39" s="24">
        <v>383555</v>
      </c>
      <c r="I39" s="24">
        <v>302757</v>
      </c>
      <c r="J39" s="24">
        <v>976419</v>
      </c>
      <c r="K39" s="24">
        <v>319322</v>
      </c>
      <c r="L39" s="24">
        <v>386269</v>
      </c>
      <c r="M39" s="24">
        <v>500535</v>
      </c>
      <c r="N39" s="24">
        <v>1206126</v>
      </c>
      <c r="O39" s="24">
        <v>351721</v>
      </c>
      <c r="P39" s="24">
        <v>301805</v>
      </c>
      <c r="Q39" s="24">
        <v>390477</v>
      </c>
      <c r="R39" s="24">
        <v>1044003</v>
      </c>
      <c r="S39" s="24">
        <v>317344</v>
      </c>
      <c r="T39" s="24">
        <v>307983</v>
      </c>
      <c r="U39" s="24">
        <v>717532</v>
      </c>
      <c r="V39" s="24">
        <v>1342859</v>
      </c>
      <c r="W39" s="24">
        <v>4569407</v>
      </c>
      <c r="X39" s="24">
        <v>5040090</v>
      </c>
      <c r="Y39" s="24">
        <v>-470683</v>
      </c>
      <c r="Z39" s="6">
        <v>-9.34</v>
      </c>
      <c r="AA39" s="22">
        <v>5040090</v>
      </c>
    </row>
    <row r="40" spans="1:27" ht="12.75">
      <c r="A40" s="5" t="s">
        <v>43</v>
      </c>
      <c r="B40" s="3"/>
      <c r="C40" s="22">
        <v>14449374</v>
      </c>
      <c r="D40" s="22"/>
      <c r="E40" s="23">
        <v>17211659</v>
      </c>
      <c r="F40" s="24">
        <v>17717079</v>
      </c>
      <c r="G40" s="24">
        <v>1065465</v>
      </c>
      <c r="H40" s="24">
        <v>898598</v>
      </c>
      <c r="I40" s="24">
        <v>981722</v>
      </c>
      <c r="J40" s="24">
        <v>2945785</v>
      </c>
      <c r="K40" s="24">
        <v>1354640</v>
      </c>
      <c r="L40" s="24">
        <v>919995</v>
      </c>
      <c r="M40" s="24">
        <v>3253741</v>
      </c>
      <c r="N40" s="24">
        <v>5528376</v>
      </c>
      <c r="O40" s="24">
        <v>895872</v>
      </c>
      <c r="P40" s="24">
        <v>1261724</v>
      </c>
      <c r="Q40" s="24">
        <v>1707169</v>
      </c>
      <c r="R40" s="24">
        <v>3864765</v>
      </c>
      <c r="S40" s="24">
        <v>673560</v>
      </c>
      <c r="T40" s="24">
        <v>862493</v>
      </c>
      <c r="U40" s="24">
        <v>1562432</v>
      </c>
      <c r="V40" s="24">
        <v>3098485</v>
      </c>
      <c r="W40" s="24">
        <v>15437411</v>
      </c>
      <c r="X40" s="24">
        <v>17717079</v>
      </c>
      <c r="Y40" s="24">
        <v>-2279668</v>
      </c>
      <c r="Z40" s="6">
        <v>-12.87</v>
      </c>
      <c r="AA40" s="22">
        <v>17717079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98833906</v>
      </c>
      <c r="D42" s="19">
        <f>SUM(D43:D46)</f>
        <v>0</v>
      </c>
      <c r="E42" s="20">
        <f t="shared" si="8"/>
        <v>120459844</v>
      </c>
      <c r="F42" s="21">
        <f t="shared" si="8"/>
        <v>121451542</v>
      </c>
      <c r="G42" s="21">
        <f t="shared" si="8"/>
        <v>2743104</v>
      </c>
      <c r="H42" s="21">
        <f t="shared" si="8"/>
        <v>10128547</v>
      </c>
      <c r="I42" s="21">
        <f t="shared" si="8"/>
        <v>10528212</v>
      </c>
      <c r="J42" s="21">
        <f t="shared" si="8"/>
        <v>23399863</v>
      </c>
      <c r="K42" s="21">
        <f t="shared" si="8"/>
        <v>9391965</v>
      </c>
      <c r="L42" s="21">
        <f t="shared" si="8"/>
        <v>7989034</v>
      </c>
      <c r="M42" s="21">
        <f t="shared" si="8"/>
        <v>10738166</v>
      </c>
      <c r="N42" s="21">
        <f t="shared" si="8"/>
        <v>28119165</v>
      </c>
      <c r="O42" s="21">
        <f t="shared" si="8"/>
        <v>7199125</v>
      </c>
      <c r="P42" s="21">
        <f t="shared" si="8"/>
        <v>8461791</v>
      </c>
      <c r="Q42" s="21">
        <f t="shared" si="8"/>
        <v>9539931</v>
      </c>
      <c r="R42" s="21">
        <f t="shared" si="8"/>
        <v>25200847</v>
      </c>
      <c r="S42" s="21">
        <f t="shared" si="8"/>
        <v>6675830</v>
      </c>
      <c r="T42" s="21">
        <f t="shared" si="8"/>
        <v>7137297</v>
      </c>
      <c r="U42" s="21">
        <f t="shared" si="8"/>
        <v>9333252</v>
      </c>
      <c r="V42" s="21">
        <f t="shared" si="8"/>
        <v>23146379</v>
      </c>
      <c r="W42" s="21">
        <f t="shared" si="8"/>
        <v>99866254</v>
      </c>
      <c r="X42" s="21">
        <f t="shared" si="8"/>
        <v>121451542</v>
      </c>
      <c r="Y42" s="21">
        <f t="shared" si="8"/>
        <v>-21585288</v>
      </c>
      <c r="Z42" s="4">
        <f>+IF(X42&lt;&gt;0,+(Y42/X42)*100,0)</f>
        <v>-17.77275746733623</v>
      </c>
      <c r="AA42" s="19">
        <f>SUM(AA43:AA46)</f>
        <v>121451542</v>
      </c>
    </row>
    <row r="43" spans="1:27" ht="12.75">
      <c r="A43" s="5" t="s">
        <v>46</v>
      </c>
      <c r="B43" s="3"/>
      <c r="C43" s="22">
        <v>67172364</v>
      </c>
      <c r="D43" s="22"/>
      <c r="E43" s="23">
        <v>82362511</v>
      </c>
      <c r="F43" s="24">
        <v>82089364</v>
      </c>
      <c r="G43" s="24">
        <v>1259299</v>
      </c>
      <c r="H43" s="24">
        <v>8303386</v>
      </c>
      <c r="I43" s="24">
        <v>8615106</v>
      </c>
      <c r="J43" s="24">
        <v>18177791</v>
      </c>
      <c r="K43" s="24">
        <v>6145568</v>
      </c>
      <c r="L43" s="24">
        <v>5839650</v>
      </c>
      <c r="M43" s="24">
        <v>6603908</v>
      </c>
      <c r="N43" s="24">
        <v>18589126</v>
      </c>
      <c r="O43" s="24">
        <v>4788290</v>
      </c>
      <c r="P43" s="24">
        <v>5526870</v>
      </c>
      <c r="Q43" s="24">
        <v>6038620</v>
      </c>
      <c r="R43" s="24">
        <v>16353780</v>
      </c>
      <c r="S43" s="24">
        <v>4850031</v>
      </c>
      <c r="T43" s="24">
        <v>4907576</v>
      </c>
      <c r="U43" s="24">
        <v>5701339</v>
      </c>
      <c r="V43" s="24">
        <v>15458946</v>
      </c>
      <c r="W43" s="24">
        <v>68579643</v>
      </c>
      <c r="X43" s="24">
        <v>82089364</v>
      </c>
      <c r="Y43" s="24">
        <v>-13509721</v>
      </c>
      <c r="Z43" s="6">
        <v>-16.46</v>
      </c>
      <c r="AA43" s="22">
        <v>82089364</v>
      </c>
    </row>
    <row r="44" spans="1:27" ht="12.75">
      <c r="A44" s="5" t="s">
        <v>47</v>
      </c>
      <c r="B44" s="3"/>
      <c r="C44" s="22">
        <v>9794383</v>
      </c>
      <c r="D44" s="22"/>
      <c r="E44" s="23">
        <v>11276924</v>
      </c>
      <c r="F44" s="24">
        <v>12420092</v>
      </c>
      <c r="G44" s="24">
        <v>483948</v>
      </c>
      <c r="H44" s="24">
        <v>542111</v>
      </c>
      <c r="I44" s="24">
        <v>600192</v>
      </c>
      <c r="J44" s="24">
        <v>1626251</v>
      </c>
      <c r="K44" s="24">
        <v>883339</v>
      </c>
      <c r="L44" s="24">
        <v>769804</v>
      </c>
      <c r="M44" s="24">
        <v>1204519</v>
      </c>
      <c r="N44" s="24">
        <v>2857662</v>
      </c>
      <c r="O44" s="24">
        <v>1047817</v>
      </c>
      <c r="P44" s="24">
        <v>696811</v>
      </c>
      <c r="Q44" s="24">
        <v>960435</v>
      </c>
      <c r="R44" s="24">
        <v>2705063</v>
      </c>
      <c r="S44" s="24">
        <v>569558</v>
      </c>
      <c r="T44" s="24">
        <v>729468</v>
      </c>
      <c r="U44" s="24">
        <v>962552</v>
      </c>
      <c r="V44" s="24">
        <v>2261578</v>
      </c>
      <c r="W44" s="24">
        <v>9450554</v>
      </c>
      <c r="X44" s="24">
        <v>12420092</v>
      </c>
      <c r="Y44" s="24">
        <v>-2969538</v>
      </c>
      <c r="Z44" s="6">
        <v>-23.91</v>
      </c>
      <c r="AA44" s="22">
        <v>12420092</v>
      </c>
    </row>
    <row r="45" spans="1:27" ht="12.75">
      <c r="A45" s="5" t="s">
        <v>48</v>
      </c>
      <c r="B45" s="3"/>
      <c r="C45" s="25">
        <v>13513577</v>
      </c>
      <c r="D45" s="25"/>
      <c r="E45" s="26">
        <v>17232888</v>
      </c>
      <c r="F45" s="27">
        <v>16684025</v>
      </c>
      <c r="G45" s="27">
        <v>722526</v>
      </c>
      <c r="H45" s="27">
        <v>822319</v>
      </c>
      <c r="I45" s="27">
        <v>856294</v>
      </c>
      <c r="J45" s="27">
        <v>2401139</v>
      </c>
      <c r="K45" s="27">
        <v>1750857</v>
      </c>
      <c r="L45" s="27">
        <v>861203</v>
      </c>
      <c r="M45" s="27">
        <v>2000301</v>
      </c>
      <c r="N45" s="27">
        <v>4612361</v>
      </c>
      <c r="O45" s="27">
        <v>903871</v>
      </c>
      <c r="P45" s="27">
        <v>1211890</v>
      </c>
      <c r="Q45" s="27">
        <v>1568875</v>
      </c>
      <c r="R45" s="27">
        <v>3684636</v>
      </c>
      <c r="S45" s="27">
        <v>830317</v>
      </c>
      <c r="T45" s="27">
        <v>849732</v>
      </c>
      <c r="U45" s="27">
        <v>1827903</v>
      </c>
      <c r="V45" s="27">
        <v>3507952</v>
      </c>
      <c r="W45" s="27">
        <v>14206088</v>
      </c>
      <c r="X45" s="27">
        <v>16684025</v>
      </c>
      <c r="Y45" s="27">
        <v>-2477937</v>
      </c>
      <c r="Z45" s="7">
        <v>-14.85</v>
      </c>
      <c r="AA45" s="25">
        <v>16684025</v>
      </c>
    </row>
    <row r="46" spans="1:27" ht="12.75">
      <c r="A46" s="5" t="s">
        <v>49</v>
      </c>
      <c r="B46" s="3"/>
      <c r="C46" s="22">
        <v>8353582</v>
      </c>
      <c r="D46" s="22"/>
      <c r="E46" s="23">
        <v>9587521</v>
      </c>
      <c r="F46" s="24">
        <v>10258061</v>
      </c>
      <c r="G46" s="24">
        <v>277331</v>
      </c>
      <c r="H46" s="24">
        <v>460731</v>
      </c>
      <c r="I46" s="24">
        <v>456620</v>
      </c>
      <c r="J46" s="24">
        <v>1194682</v>
      </c>
      <c r="K46" s="24">
        <v>612201</v>
      </c>
      <c r="L46" s="24">
        <v>518377</v>
      </c>
      <c r="M46" s="24">
        <v>929438</v>
      </c>
      <c r="N46" s="24">
        <v>2060016</v>
      </c>
      <c r="O46" s="24">
        <v>459147</v>
      </c>
      <c r="P46" s="24">
        <v>1026220</v>
      </c>
      <c r="Q46" s="24">
        <v>972001</v>
      </c>
      <c r="R46" s="24">
        <v>2457368</v>
      </c>
      <c r="S46" s="24">
        <v>425924</v>
      </c>
      <c r="T46" s="24">
        <v>650521</v>
      </c>
      <c r="U46" s="24">
        <v>841458</v>
      </c>
      <c r="V46" s="24">
        <v>1917903</v>
      </c>
      <c r="W46" s="24">
        <v>7629969</v>
      </c>
      <c r="X46" s="24">
        <v>10258061</v>
      </c>
      <c r="Y46" s="24">
        <v>-2628092</v>
      </c>
      <c r="Z46" s="6">
        <v>-25.62</v>
      </c>
      <c r="AA46" s="22">
        <v>10258061</v>
      </c>
    </row>
    <row r="47" spans="1:27" ht="12.75">
      <c r="A47" s="2" t="s">
        <v>50</v>
      </c>
      <c r="B47" s="8" t="s">
        <v>51</v>
      </c>
      <c r="C47" s="19">
        <v>1190500</v>
      </c>
      <c r="D47" s="19"/>
      <c r="E47" s="20">
        <v>1271310</v>
      </c>
      <c r="F47" s="21">
        <v>786310</v>
      </c>
      <c r="G47" s="21">
        <v>233658</v>
      </c>
      <c r="H47" s="21">
        <v>233658</v>
      </c>
      <c r="I47" s="21">
        <v>12741</v>
      </c>
      <c r="J47" s="21">
        <v>480057</v>
      </c>
      <c r="K47" s="21">
        <v>56000</v>
      </c>
      <c r="L47" s="21">
        <v>56000</v>
      </c>
      <c r="M47" s="21">
        <v>12000</v>
      </c>
      <c r="N47" s="21">
        <v>124000</v>
      </c>
      <c r="O47" s="21">
        <v>1381</v>
      </c>
      <c r="P47" s="21">
        <v>74000</v>
      </c>
      <c r="Q47" s="21">
        <v>27450</v>
      </c>
      <c r="R47" s="21">
        <v>102831</v>
      </c>
      <c r="S47" s="21">
        <v>12600</v>
      </c>
      <c r="T47" s="21">
        <v>12000</v>
      </c>
      <c r="U47" s="21">
        <v>12000</v>
      </c>
      <c r="V47" s="21">
        <v>36600</v>
      </c>
      <c r="W47" s="21">
        <v>743488</v>
      </c>
      <c r="X47" s="21">
        <v>786310</v>
      </c>
      <c r="Y47" s="21">
        <v>-42822</v>
      </c>
      <c r="Z47" s="4">
        <v>-5.45</v>
      </c>
      <c r="AA47" s="19">
        <v>786310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246794181</v>
      </c>
      <c r="D48" s="40">
        <f>+D28+D32+D38+D42+D47</f>
        <v>0</v>
      </c>
      <c r="E48" s="41">
        <f t="shared" si="9"/>
        <v>299057087</v>
      </c>
      <c r="F48" s="42">
        <f t="shared" si="9"/>
        <v>297076916</v>
      </c>
      <c r="G48" s="42">
        <f t="shared" si="9"/>
        <v>11206922</v>
      </c>
      <c r="H48" s="42">
        <f t="shared" si="9"/>
        <v>21407786</v>
      </c>
      <c r="I48" s="42">
        <f t="shared" si="9"/>
        <v>25301412</v>
      </c>
      <c r="J48" s="42">
        <f t="shared" si="9"/>
        <v>57916120</v>
      </c>
      <c r="K48" s="42">
        <f t="shared" si="9"/>
        <v>22374173</v>
      </c>
      <c r="L48" s="42">
        <f t="shared" si="9"/>
        <v>18030310</v>
      </c>
      <c r="M48" s="42">
        <f t="shared" si="9"/>
        <v>26311686</v>
      </c>
      <c r="N48" s="42">
        <f t="shared" si="9"/>
        <v>66716169</v>
      </c>
      <c r="O48" s="42">
        <f t="shared" si="9"/>
        <v>18062527</v>
      </c>
      <c r="P48" s="42">
        <f t="shared" si="9"/>
        <v>17673785</v>
      </c>
      <c r="Q48" s="42">
        <f t="shared" si="9"/>
        <v>20040753</v>
      </c>
      <c r="R48" s="42">
        <f t="shared" si="9"/>
        <v>55777065</v>
      </c>
      <c r="S48" s="42">
        <f t="shared" si="9"/>
        <v>14535362</v>
      </c>
      <c r="T48" s="42">
        <f t="shared" si="9"/>
        <v>15239433</v>
      </c>
      <c r="U48" s="42">
        <f t="shared" si="9"/>
        <v>19879461</v>
      </c>
      <c r="V48" s="42">
        <f t="shared" si="9"/>
        <v>49654256</v>
      </c>
      <c r="W48" s="42">
        <f t="shared" si="9"/>
        <v>230063610</v>
      </c>
      <c r="X48" s="42">
        <f t="shared" si="9"/>
        <v>297076916</v>
      </c>
      <c r="Y48" s="42">
        <f t="shared" si="9"/>
        <v>-67013306</v>
      </c>
      <c r="Z48" s="43">
        <f>+IF(X48&lt;&gt;0,+(Y48/X48)*100,0)</f>
        <v>-22.55756081701077</v>
      </c>
      <c r="AA48" s="40">
        <f>+AA28+AA32+AA38+AA42+AA47</f>
        <v>297076916</v>
      </c>
    </row>
    <row r="49" spans="1:27" ht="12.75">
      <c r="A49" s="14" t="s">
        <v>87</v>
      </c>
      <c r="B49" s="15"/>
      <c r="C49" s="44">
        <f aca="true" t="shared" si="10" ref="C49:Y49">+C25-C48</f>
        <v>12840415</v>
      </c>
      <c r="D49" s="44">
        <f>+D25-D48</f>
        <v>0</v>
      </c>
      <c r="E49" s="45">
        <f t="shared" si="10"/>
        <v>-1903504</v>
      </c>
      <c r="F49" s="46">
        <f t="shared" si="10"/>
        <v>-349591</v>
      </c>
      <c r="G49" s="46">
        <f t="shared" si="10"/>
        <v>20386096</v>
      </c>
      <c r="H49" s="46">
        <f t="shared" si="10"/>
        <v>-1799604</v>
      </c>
      <c r="I49" s="46">
        <f t="shared" si="10"/>
        <v>-4484893</v>
      </c>
      <c r="J49" s="46">
        <f t="shared" si="10"/>
        <v>14101599</v>
      </c>
      <c r="K49" s="46">
        <f t="shared" si="10"/>
        <v>-2446488</v>
      </c>
      <c r="L49" s="46">
        <f t="shared" si="10"/>
        <v>792411</v>
      </c>
      <c r="M49" s="46">
        <f t="shared" si="10"/>
        <v>5551388</v>
      </c>
      <c r="N49" s="46">
        <f t="shared" si="10"/>
        <v>3897311</v>
      </c>
      <c r="O49" s="46">
        <f t="shared" si="10"/>
        <v>6950033</v>
      </c>
      <c r="P49" s="46">
        <f t="shared" si="10"/>
        <v>-2092069</v>
      </c>
      <c r="Q49" s="46">
        <f t="shared" si="10"/>
        <v>6518893</v>
      </c>
      <c r="R49" s="46">
        <f t="shared" si="10"/>
        <v>11376857</v>
      </c>
      <c r="S49" s="46">
        <f t="shared" si="10"/>
        <v>3538753</v>
      </c>
      <c r="T49" s="46">
        <f t="shared" si="10"/>
        <v>-1000510</v>
      </c>
      <c r="U49" s="46">
        <f t="shared" si="10"/>
        <v>-3822470</v>
      </c>
      <c r="V49" s="46">
        <f t="shared" si="10"/>
        <v>-1284227</v>
      </c>
      <c r="W49" s="46">
        <f t="shared" si="10"/>
        <v>28091540</v>
      </c>
      <c r="X49" s="46">
        <f>IF(F25=F48,0,X25-X48)</f>
        <v>-349591</v>
      </c>
      <c r="Y49" s="46">
        <f t="shared" si="10"/>
        <v>28441131</v>
      </c>
      <c r="Z49" s="47">
        <f>+IF(X49&lt;&gt;0,+(Y49/X49)*100,0)</f>
        <v>-8135.544393305319</v>
      </c>
      <c r="AA49" s="44">
        <f>+AA25-AA48</f>
        <v>-349591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85029642</v>
      </c>
      <c r="D5" s="19">
        <f>SUM(D6:D8)</f>
        <v>0</v>
      </c>
      <c r="E5" s="20">
        <f t="shared" si="0"/>
        <v>94140582</v>
      </c>
      <c r="F5" s="21">
        <f t="shared" si="0"/>
        <v>96574792</v>
      </c>
      <c r="G5" s="21">
        <f t="shared" si="0"/>
        <v>29947762</v>
      </c>
      <c r="H5" s="21">
        <f t="shared" si="0"/>
        <v>1979279</v>
      </c>
      <c r="I5" s="21">
        <f t="shared" si="0"/>
        <v>73768</v>
      </c>
      <c r="J5" s="21">
        <f t="shared" si="0"/>
        <v>32000809</v>
      </c>
      <c r="K5" s="21">
        <f t="shared" si="0"/>
        <v>339357</v>
      </c>
      <c r="L5" s="21">
        <f t="shared" si="0"/>
        <v>23812</v>
      </c>
      <c r="M5" s="21">
        <f t="shared" si="0"/>
        <v>0</v>
      </c>
      <c r="N5" s="21">
        <f t="shared" si="0"/>
        <v>363169</v>
      </c>
      <c r="O5" s="21">
        <f t="shared" si="0"/>
        <v>42832</v>
      </c>
      <c r="P5" s="21">
        <f t="shared" si="0"/>
        <v>10018459</v>
      </c>
      <c r="Q5" s="21">
        <f t="shared" si="0"/>
        <v>17331803</v>
      </c>
      <c r="R5" s="21">
        <f t="shared" si="0"/>
        <v>27393094</v>
      </c>
      <c r="S5" s="21">
        <f t="shared" si="0"/>
        <v>300793</v>
      </c>
      <c r="T5" s="21">
        <f t="shared" si="0"/>
        <v>541781</v>
      </c>
      <c r="U5" s="21">
        <f t="shared" si="0"/>
        <v>350160</v>
      </c>
      <c r="V5" s="21">
        <f t="shared" si="0"/>
        <v>1192734</v>
      </c>
      <c r="W5" s="21">
        <f t="shared" si="0"/>
        <v>60949806</v>
      </c>
      <c r="X5" s="21">
        <f t="shared" si="0"/>
        <v>96574792</v>
      </c>
      <c r="Y5" s="21">
        <f t="shared" si="0"/>
        <v>-35624986</v>
      </c>
      <c r="Z5" s="4">
        <f>+IF(X5&lt;&gt;0,+(Y5/X5)*100,0)</f>
        <v>-36.88849363506783</v>
      </c>
      <c r="AA5" s="19">
        <f>SUM(AA6:AA8)</f>
        <v>96574792</v>
      </c>
    </row>
    <row r="6" spans="1:27" ht="12.75">
      <c r="A6" s="5" t="s">
        <v>32</v>
      </c>
      <c r="B6" s="3"/>
      <c r="C6" s="22">
        <v>9975020</v>
      </c>
      <c r="D6" s="22"/>
      <c r="E6" s="23">
        <v>14681366</v>
      </c>
      <c r="F6" s="24">
        <v>15261370</v>
      </c>
      <c r="G6" s="24"/>
      <c r="H6" s="24"/>
      <c r="I6" s="24"/>
      <c r="J6" s="24"/>
      <c r="K6" s="24"/>
      <c r="L6" s="24"/>
      <c r="M6" s="24"/>
      <c r="N6" s="24"/>
      <c r="O6" s="24"/>
      <c r="P6" s="24">
        <v>6893469</v>
      </c>
      <c r="Q6" s="24"/>
      <c r="R6" s="24">
        <v>6893469</v>
      </c>
      <c r="S6" s="24"/>
      <c r="T6" s="24">
        <v>279000</v>
      </c>
      <c r="U6" s="24"/>
      <c r="V6" s="24">
        <v>279000</v>
      </c>
      <c r="W6" s="24">
        <v>7172469</v>
      </c>
      <c r="X6" s="24">
        <v>15261370</v>
      </c>
      <c r="Y6" s="24">
        <v>-8088901</v>
      </c>
      <c r="Z6" s="6">
        <v>-53</v>
      </c>
      <c r="AA6" s="22">
        <v>15261370</v>
      </c>
    </row>
    <row r="7" spans="1:27" ht="12.75">
      <c r="A7" s="5" t="s">
        <v>33</v>
      </c>
      <c r="B7" s="3"/>
      <c r="C7" s="25">
        <v>75054622</v>
      </c>
      <c r="D7" s="25"/>
      <c r="E7" s="26">
        <v>79459216</v>
      </c>
      <c r="F7" s="27">
        <v>81313422</v>
      </c>
      <c r="G7" s="27">
        <v>29947762</v>
      </c>
      <c r="H7" s="27">
        <v>1979279</v>
      </c>
      <c r="I7" s="27">
        <v>73768</v>
      </c>
      <c r="J7" s="27">
        <v>32000809</v>
      </c>
      <c r="K7" s="27">
        <v>339357</v>
      </c>
      <c r="L7" s="27">
        <v>23812</v>
      </c>
      <c r="M7" s="27"/>
      <c r="N7" s="27">
        <v>363169</v>
      </c>
      <c r="O7" s="27">
        <v>42832</v>
      </c>
      <c r="P7" s="27">
        <v>3124990</v>
      </c>
      <c r="Q7" s="27">
        <v>17331803</v>
      </c>
      <c r="R7" s="27">
        <v>20499625</v>
      </c>
      <c r="S7" s="27">
        <v>300793</v>
      </c>
      <c r="T7" s="27">
        <v>262781</v>
      </c>
      <c r="U7" s="27">
        <v>350160</v>
      </c>
      <c r="V7" s="27">
        <v>913734</v>
      </c>
      <c r="W7" s="27">
        <v>53777337</v>
      </c>
      <c r="X7" s="27">
        <v>81313422</v>
      </c>
      <c r="Y7" s="27">
        <v>-27536085</v>
      </c>
      <c r="Z7" s="7">
        <v>-33.86</v>
      </c>
      <c r="AA7" s="25">
        <v>81313422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22161272</v>
      </c>
      <c r="D9" s="19">
        <f>SUM(D10:D14)</f>
        <v>0</v>
      </c>
      <c r="E9" s="20">
        <f t="shared" si="1"/>
        <v>23157528</v>
      </c>
      <c r="F9" s="21">
        <f t="shared" si="1"/>
        <v>25545932</v>
      </c>
      <c r="G9" s="21">
        <f t="shared" si="1"/>
        <v>-439129</v>
      </c>
      <c r="H9" s="21">
        <f t="shared" si="1"/>
        <v>1935605</v>
      </c>
      <c r="I9" s="21">
        <f t="shared" si="1"/>
        <v>2224506</v>
      </c>
      <c r="J9" s="21">
        <f t="shared" si="1"/>
        <v>3720982</v>
      </c>
      <c r="K9" s="21">
        <f t="shared" si="1"/>
        <v>2356902</v>
      </c>
      <c r="L9" s="21">
        <f t="shared" si="1"/>
        <v>-1436560</v>
      </c>
      <c r="M9" s="21">
        <f t="shared" si="1"/>
        <v>893177</v>
      </c>
      <c r="N9" s="21">
        <f t="shared" si="1"/>
        <v>1813519</v>
      </c>
      <c r="O9" s="21">
        <f t="shared" si="1"/>
        <v>1212114</v>
      </c>
      <c r="P9" s="21">
        <f t="shared" si="1"/>
        <v>4914389</v>
      </c>
      <c r="Q9" s="21">
        <f t="shared" si="1"/>
        <v>1702425</v>
      </c>
      <c r="R9" s="21">
        <f t="shared" si="1"/>
        <v>7828928</v>
      </c>
      <c r="S9" s="21">
        <f t="shared" si="1"/>
        <v>2033796</v>
      </c>
      <c r="T9" s="21">
        <f t="shared" si="1"/>
        <v>3026400</v>
      </c>
      <c r="U9" s="21">
        <f t="shared" si="1"/>
        <v>784925</v>
      </c>
      <c r="V9" s="21">
        <f t="shared" si="1"/>
        <v>5845121</v>
      </c>
      <c r="W9" s="21">
        <f t="shared" si="1"/>
        <v>19208550</v>
      </c>
      <c r="X9" s="21">
        <f t="shared" si="1"/>
        <v>25545932</v>
      </c>
      <c r="Y9" s="21">
        <f t="shared" si="1"/>
        <v>-6337382</v>
      </c>
      <c r="Z9" s="4">
        <f>+IF(X9&lt;&gt;0,+(Y9/X9)*100,0)</f>
        <v>-24.807793272134287</v>
      </c>
      <c r="AA9" s="19">
        <f>SUM(AA10:AA14)</f>
        <v>25545932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>
        <v>17273846</v>
      </c>
      <c r="D11" s="22"/>
      <c r="E11" s="23">
        <v>17658400</v>
      </c>
      <c r="F11" s="24">
        <v>18308400</v>
      </c>
      <c r="G11" s="24">
        <v>1489278</v>
      </c>
      <c r="H11" s="24">
        <v>1902618</v>
      </c>
      <c r="I11" s="24">
        <v>2171778</v>
      </c>
      <c r="J11" s="24">
        <v>5563674</v>
      </c>
      <c r="K11" s="24">
        <v>2307075</v>
      </c>
      <c r="L11" s="24">
        <v>-1487308</v>
      </c>
      <c r="M11" s="24">
        <v>891886</v>
      </c>
      <c r="N11" s="24">
        <v>1711653</v>
      </c>
      <c r="O11" s="24">
        <v>1193610</v>
      </c>
      <c r="P11" s="24">
        <v>1632712</v>
      </c>
      <c r="Q11" s="24">
        <v>1691747</v>
      </c>
      <c r="R11" s="24">
        <v>4518069</v>
      </c>
      <c r="S11" s="24">
        <v>913981</v>
      </c>
      <c r="T11" s="24">
        <v>932150</v>
      </c>
      <c r="U11" s="24">
        <v>752546</v>
      </c>
      <c r="V11" s="24">
        <v>2598677</v>
      </c>
      <c r="W11" s="24">
        <v>14392073</v>
      </c>
      <c r="X11" s="24">
        <v>18308400</v>
      </c>
      <c r="Y11" s="24">
        <v>-3916327</v>
      </c>
      <c r="Z11" s="6">
        <v>-21.39</v>
      </c>
      <c r="AA11" s="22">
        <v>18308400</v>
      </c>
    </row>
    <row r="12" spans="1:27" ht="12.75">
      <c r="A12" s="5" t="s">
        <v>38</v>
      </c>
      <c r="B12" s="3"/>
      <c r="C12" s="22">
        <v>4602564</v>
      </c>
      <c r="D12" s="22"/>
      <c r="E12" s="23">
        <v>5183770</v>
      </c>
      <c r="F12" s="24">
        <v>6733770</v>
      </c>
      <c r="G12" s="24">
        <v>-1953099</v>
      </c>
      <c r="H12" s="24">
        <v>17779</v>
      </c>
      <c r="I12" s="24">
        <v>10493</v>
      </c>
      <c r="J12" s="24">
        <v>-1924827</v>
      </c>
      <c r="K12" s="24">
        <v>11508</v>
      </c>
      <c r="L12" s="24">
        <v>22120</v>
      </c>
      <c r="M12" s="24">
        <v>461</v>
      </c>
      <c r="N12" s="24">
        <v>34089</v>
      </c>
      <c r="O12" s="24">
        <v>8106</v>
      </c>
      <c r="P12" s="24">
        <v>3226617</v>
      </c>
      <c r="Q12" s="24">
        <v>4673</v>
      </c>
      <c r="R12" s="24">
        <v>3239396</v>
      </c>
      <c r="S12" s="24">
        <v>1100175</v>
      </c>
      <c r="T12" s="24">
        <v>2092000</v>
      </c>
      <c r="U12" s="24">
        <v>4171</v>
      </c>
      <c r="V12" s="24">
        <v>3196346</v>
      </c>
      <c r="W12" s="24">
        <v>4545004</v>
      </c>
      <c r="X12" s="24">
        <v>6733770</v>
      </c>
      <c r="Y12" s="24">
        <v>-2188766</v>
      </c>
      <c r="Z12" s="6">
        <v>-32.5</v>
      </c>
      <c r="AA12" s="22">
        <v>6733770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284862</v>
      </c>
      <c r="D14" s="25"/>
      <c r="E14" s="26">
        <v>315358</v>
      </c>
      <c r="F14" s="27">
        <v>503762</v>
      </c>
      <c r="G14" s="27">
        <v>24692</v>
      </c>
      <c r="H14" s="27">
        <v>15208</v>
      </c>
      <c r="I14" s="27">
        <v>42235</v>
      </c>
      <c r="J14" s="27">
        <v>82135</v>
      </c>
      <c r="K14" s="27">
        <v>38319</v>
      </c>
      <c r="L14" s="27">
        <v>28628</v>
      </c>
      <c r="M14" s="27">
        <v>830</v>
      </c>
      <c r="N14" s="27">
        <v>67777</v>
      </c>
      <c r="O14" s="27">
        <v>10398</v>
      </c>
      <c r="P14" s="27">
        <v>55060</v>
      </c>
      <c r="Q14" s="27">
        <v>6005</v>
      </c>
      <c r="R14" s="27">
        <v>71463</v>
      </c>
      <c r="S14" s="27">
        <v>19640</v>
      </c>
      <c r="T14" s="27">
        <v>2250</v>
      </c>
      <c r="U14" s="27">
        <v>28208</v>
      </c>
      <c r="V14" s="27">
        <v>50098</v>
      </c>
      <c r="W14" s="27">
        <v>271473</v>
      </c>
      <c r="X14" s="27">
        <v>503762</v>
      </c>
      <c r="Y14" s="27">
        <v>-232289</v>
      </c>
      <c r="Z14" s="7">
        <v>-46.11</v>
      </c>
      <c r="AA14" s="25">
        <v>503762</v>
      </c>
    </row>
    <row r="15" spans="1:27" ht="12.75">
      <c r="A15" s="2" t="s">
        <v>41</v>
      </c>
      <c r="B15" s="8"/>
      <c r="C15" s="19">
        <f aca="true" t="shared" si="2" ref="C15:Y15">SUM(C16:C18)</f>
        <v>93996192</v>
      </c>
      <c r="D15" s="19">
        <f>SUM(D16:D18)</f>
        <v>0</v>
      </c>
      <c r="E15" s="20">
        <f t="shared" si="2"/>
        <v>91964429</v>
      </c>
      <c r="F15" s="21">
        <f t="shared" si="2"/>
        <v>100635275</v>
      </c>
      <c r="G15" s="21">
        <f t="shared" si="2"/>
        <v>6900376</v>
      </c>
      <c r="H15" s="21">
        <f t="shared" si="2"/>
        <v>6303263</v>
      </c>
      <c r="I15" s="21">
        <f t="shared" si="2"/>
        <v>17902722</v>
      </c>
      <c r="J15" s="21">
        <f t="shared" si="2"/>
        <v>31106361</v>
      </c>
      <c r="K15" s="21">
        <f t="shared" si="2"/>
        <v>10198560</v>
      </c>
      <c r="L15" s="21">
        <f t="shared" si="2"/>
        <v>9853524</v>
      </c>
      <c r="M15" s="21">
        <f t="shared" si="2"/>
        <v>0</v>
      </c>
      <c r="N15" s="21">
        <f t="shared" si="2"/>
        <v>20052084</v>
      </c>
      <c r="O15" s="21">
        <f t="shared" si="2"/>
        <v>23022</v>
      </c>
      <c r="P15" s="21">
        <f t="shared" si="2"/>
        <v>15573385</v>
      </c>
      <c r="Q15" s="21">
        <f t="shared" si="2"/>
        <v>17617</v>
      </c>
      <c r="R15" s="21">
        <f t="shared" si="2"/>
        <v>15614024</v>
      </c>
      <c r="S15" s="21">
        <f t="shared" si="2"/>
        <v>28985356</v>
      </c>
      <c r="T15" s="21">
        <f t="shared" si="2"/>
        <v>4845237</v>
      </c>
      <c r="U15" s="21">
        <f t="shared" si="2"/>
        <v>633509</v>
      </c>
      <c r="V15" s="21">
        <f t="shared" si="2"/>
        <v>34464102</v>
      </c>
      <c r="W15" s="21">
        <f t="shared" si="2"/>
        <v>101236571</v>
      </c>
      <c r="X15" s="21">
        <f t="shared" si="2"/>
        <v>100635275</v>
      </c>
      <c r="Y15" s="21">
        <f t="shared" si="2"/>
        <v>601296</v>
      </c>
      <c r="Z15" s="4">
        <f>+IF(X15&lt;&gt;0,+(Y15/X15)*100,0)</f>
        <v>0.5975002304112549</v>
      </c>
      <c r="AA15" s="19">
        <f>SUM(AA16:AA18)</f>
        <v>100635275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93975392</v>
      </c>
      <c r="D17" s="22"/>
      <c r="E17" s="23">
        <v>91821429</v>
      </c>
      <c r="F17" s="24">
        <v>100492275</v>
      </c>
      <c r="G17" s="24">
        <v>6900376</v>
      </c>
      <c r="H17" s="24">
        <v>6303263</v>
      </c>
      <c r="I17" s="24">
        <v>17902722</v>
      </c>
      <c r="J17" s="24">
        <v>31106361</v>
      </c>
      <c r="K17" s="24">
        <v>10198560</v>
      </c>
      <c r="L17" s="24">
        <v>9810859</v>
      </c>
      <c r="M17" s="24"/>
      <c r="N17" s="24">
        <v>20009419</v>
      </c>
      <c r="O17" s="24">
        <v>8182</v>
      </c>
      <c r="P17" s="24">
        <v>15553351</v>
      </c>
      <c r="Q17" s="24">
        <v>180</v>
      </c>
      <c r="R17" s="24">
        <v>15561713</v>
      </c>
      <c r="S17" s="24">
        <v>28985356</v>
      </c>
      <c r="T17" s="24">
        <v>4845237</v>
      </c>
      <c r="U17" s="24">
        <v>633509</v>
      </c>
      <c r="V17" s="24">
        <v>34464102</v>
      </c>
      <c r="W17" s="24">
        <v>101141595</v>
      </c>
      <c r="X17" s="24">
        <v>100492275</v>
      </c>
      <c r="Y17" s="24">
        <v>649320</v>
      </c>
      <c r="Z17" s="6">
        <v>0.65</v>
      </c>
      <c r="AA17" s="22">
        <v>100492275</v>
      </c>
    </row>
    <row r="18" spans="1:27" ht="12.75">
      <c r="A18" s="5" t="s">
        <v>44</v>
      </c>
      <c r="B18" s="3"/>
      <c r="C18" s="22">
        <v>20800</v>
      </c>
      <c r="D18" s="22"/>
      <c r="E18" s="23">
        <v>143000</v>
      </c>
      <c r="F18" s="24">
        <v>143000</v>
      </c>
      <c r="G18" s="24"/>
      <c r="H18" s="24"/>
      <c r="I18" s="24"/>
      <c r="J18" s="24"/>
      <c r="K18" s="24"/>
      <c r="L18" s="24">
        <v>42665</v>
      </c>
      <c r="M18" s="24"/>
      <c r="N18" s="24">
        <v>42665</v>
      </c>
      <c r="O18" s="24">
        <v>14840</v>
      </c>
      <c r="P18" s="24">
        <v>20034</v>
      </c>
      <c r="Q18" s="24">
        <v>17437</v>
      </c>
      <c r="R18" s="24">
        <v>52311</v>
      </c>
      <c r="S18" s="24"/>
      <c r="T18" s="24"/>
      <c r="U18" s="24"/>
      <c r="V18" s="24"/>
      <c r="W18" s="24">
        <v>94976</v>
      </c>
      <c r="X18" s="24">
        <v>143000</v>
      </c>
      <c r="Y18" s="24">
        <v>-48024</v>
      </c>
      <c r="Z18" s="6">
        <v>-33.58</v>
      </c>
      <c r="AA18" s="22">
        <v>143000</v>
      </c>
    </row>
    <row r="19" spans="1:27" ht="12.75">
      <c r="A19" s="2" t="s">
        <v>45</v>
      </c>
      <c r="B19" s="8"/>
      <c r="C19" s="19">
        <f aca="true" t="shared" si="3" ref="C19:Y19">SUM(C20:C23)</f>
        <v>1744397</v>
      </c>
      <c r="D19" s="19">
        <f>SUM(D20:D23)</f>
        <v>0</v>
      </c>
      <c r="E19" s="20">
        <f t="shared" si="3"/>
        <v>10723096</v>
      </c>
      <c r="F19" s="21">
        <f t="shared" si="3"/>
        <v>10738096</v>
      </c>
      <c r="G19" s="21">
        <f t="shared" si="3"/>
        <v>375681</v>
      </c>
      <c r="H19" s="21">
        <f t="shared" si="3"/>
        <v>0</v>
      </c>
      <c r="I19" s="21">
        <f t="shared" si="3"/>
        <v>866010</v>
      </c>
      <c r="J19" s="21">
        <f t="shared" si="3"/>
        <v>1241691</v>
      </c>
      <c r="K19" s="21">
        <f t="shared" si="3"/>
        <v>386702</v>
      </c>
      <c r="L19" s="21">
        <f t="shared" si="3"/>
        <v>2705137</v>
      </c>
      <c r="M19" s="21">
        <f t="shared" si="3"/>
        <v>0</v>
      </c>
      <c r="N19" s="21">
        <f t="shared" si="3"/>
        <v>3091839</v>
      </c>
      <c r="O19" s="21">
        <f t="shared" si="3"/>
        <v>921542</v>
      </c>
      <c r="P19" s="21">
        <f t="shared" si="3"/>
        <v>1444448</v>
      </c>
      <c r="Q19" s="21">
        <f t="shared" si="3"/>
        <v>635201</v>
      </c>
      <c r="R19" s="21">
        <f t="shared" si="3"/>
        <v>3001191</v>
      </c>
      <c r="S19" s="21">
        <f t="shared" si="3"/>
        <v>1185122</v>
      </c>
      <c r="T19" s="21">
        <f t="shared" si="3"/>
        <v>546770</v>
      </c>
      <c r="U19" s="21">
        <f t="shared" si="3"/>
        <v>1897559</v>
      </c>
      <c r="V19" s="21">
        <f t="shared" si="3"/>
        <v>3629451</v>
      </c>
      <c r="W19" s="21">
        <f t="shared" si="3"/>
        <v>10964172</v>
      </c>
      <c r="X19" s="21">
        <f t="shared" si="3"/>
        <v>10738096</v>
      </c>
      <c r="Y19" s="21">
        <f t="shared" si="3"/>
        <v>226076</v>
      </c>
      <c r="Z19" s="4">
        <f>+IF(X19&lt;&gt;0,+(Y19/X19)*100,0)</f>
        <v>2.1053639304398097</v>
      </c>
      <c r="AA19" s="19">
        <f>SUM(AA20:AA23)</f>
        <v>10738096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1744397</v>
      </c>
      <c r="D23" s="22"/>
      <c r="E23" s="23">
        <v>10723096</v>
      </c>
      <c r="F23" s="24">
        <v>10738096</v>
      </c>
      <c r="G23" s="24">
        <v>375681</v>
      </c>
      <c r="H23" s="24"/>
      <c r="I23" s="24">
        <v>866010</v>
      </c>
      <c r="J23" s="24">
        <v>1241691</v>
      </c>
      <c r="K23" s="24">
        <v>386702</v>
      </c>
      <c r="L23" s="24">
        <v>2705137</v>
      </c>
      <c r="M23" s="24"/>
      <c r="N23" s="24">
        <v>3091839</v>
      </c>
      <c r="O23" s="24">
        <v>921542</v>
      </c>
      <c r="P23" s="24">
        <v>1444448</v>
      </c>
      <c r="Q23" s="24">
        <v>635201</v>
      </c>
      <c r="R23" s="24">
        <v>3001191</v>
      </c>
      <c r="S23" s="24">
        <v>1185122</v>
      </c>
      <c r="T23" s="24">
        <v>546770</v>
      </c>
      <c r="U23" s="24">
        <v>1897559</v>
      </c>
      <c r="V23" s="24">
        <v>3629451</v>
      </c>
      <c r="W23" s="24">
        <v>10964172</v>
      </c>
      <c r="X23" s="24">
        <v>10738096</v>
      </c>
      <c r="Y23" s="24">
        <v>226076</v>
      </c>
      <c r="Z23" s="6">
        <v>2.11</v>
      </c>
      <c r="AA23" s="22">
        <v>10738096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202931503</v>
      </c>
      <c r="D25" s="40">
        <f>+D5+D9+D15+D19+D24</f>
        <v>0</v>
      </c>
      <c r="E25" s="41">
        <f t="shared" si="4"/>
        <v>219985635</v>
      </c>
      <c r="F25" s="42">
        <f t="shared" si="4"/>
        <v>233494095</v>
      </c>
      <c r="G25" s="42">
        <f t="shared" si="4"/>
        <v>36784690</v>
      </c>
      <c r="H25" s="42">
        <f t="shared" si="4"/>
        <v>10218147</v>
      </c>
      <c r="I25" s="42">
        <f t="shared" si="4"/>
        <v>21067006</v>
      </c>
      <c r="J25" s="42">
        <f t="shared" si="4"/>
        <v>68069843</v>
      </c>
      <c r="K25" s="42">
        <f t="shared" si="4"/>
        <v>13281521</v>
      </c>
      <c r="L25" s="42">
        <f t="shared" si="4"/>
        <v>11145913</v>
      </c>
      <c r="M25" s="42">
        <f t="shared" si="4"/>
        <v>893177</v>
      </c>
      <c r="N25" s="42">
        <f t="shared" si="4"/>
        <v>25320611</v>
      </c>
      <c r="O25" s="42">
        <f t="shared" si="4"/>
        <v>2199510</v>
      </c>
      <c r="P25" s="42">
        <f t="shared" si="4"/>
        <v>31950681</v>
      </c>
      <c r="Q25" s="42">
        <f t="shared" si="4"/>
        <v>19687046</v>
      </c>
      <c r="R25" s="42">
        <f t="shared" si="4"/>
        <v>53837237</v>
      </c>
      <c r="S25" s="42">
        <f t="shared" si="4"/>
        <v>32505067</v>
      </c>
      <c r="T25" s="42">
        <f t="shared" si="4"/>
        <v>8960188</v>
      </c>
      <c r="U25" s="42">
        <f t="shared" si="4"/>
        <v>3666153</v>
      </c>
      <c r="V25" s="42">
        <f t="shared" si="4"/>
        <v>45131408</v>
      </c>
      <c r="W25" s="42">
        <f t="shared" si="4"/>
        <v>192359099</v>
      </c>
      <c r="X25" s="42">
        <f t="shared" si="4"/>
        <v>233494095</v>
      </c>
      <c r="Y25" s="42">
        <f t="shared" si="4"/>
        <v>-41134996</v>
      </c>
      <c r="Z25" s="43">
        <f>+IF(X25&lt;&gt;0,+(Y25/X25)*100,0)</f>
        <v>-17.617146163803415</v>
      </c>
      <c r="AA25" s="40">
        <f>+AA5+AA9+AA15+AA19+AA24</f>
        <v>233494095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39729300</v>
      </c>
      <c r="D28" s="19">
        <f>SUM(D29:D31)</f>
        <v>0</v>
      </c>
      <c r="E28" s="20">
        <f t="shared" si="5"/>
        <v>51642527</v>
      </c>
      <c r="F28" s="21">
        <f t="shared" si="5"/>
        <v>54995747</v>
      </c>
      <c r="G28" s="21">
        <f t="shared" si="5"/>
        <v>2456829</v>
      </c>
      <c r="H28" s="21">
        <f t="shared" si="5"/>
        <v>3251483</v>
      </c>
      <c r="I28" s="21">
        <f t="shared" si="5"/>
        <v>2519169</v>
      </c>
      <c r="J28" s="21">
        <f t="shared" si="5"/>
        <v>8227481</v>
      </c>
      <c r="K28" s="21">
        <f t="shared" si="5"/>
        <v>3116968</v>
      </c>
      <c r="L28" s="21">
        <f t="shared" si="5"/>
        <v>4552582</v>
      </c>
      <c r="M28" s="21">
        <f t="shared" si="5"/>
        <v>56437</v>
      </c>
      <c r="N28" s="21">
        <f t="shared" si="5"/>
        <v>7725987</v>
      </c>
      <c r="O28" s="21">
        <f t="shared" si="5"/>
        <v>2944881</v>
      </c>
      <c r="P28" s="21">
        <f t="shared" si="5"/>
        <v>3782656</v>
      </c>
      <c r="Q28" s="21">
        <f t="shared" si="5"/>
        <v>2715549</v>
      </c>
      <c r="R28" s="21">
        <f t="shared" si="5"/>
        <v>9443086</v>
      </c>
      <c r="S28" s="21">
        <f t="shared" si="5"/>
        <v>8119562</v>
      </c>
      <c r="T28" s="21">
        <f t="shared" si="5"/>
        <v>2837370</v>
      </c>
      <c r="U28" s="21">
        <f t="shared" si="5"/>
        <v>3457329</v>
      </c>
      <c r="V28" s="21">
        <f t="shared" si="5"/>
        <v>14414261</v>
      </c>
      <c r="W28" s="21">
        <f t="shared" si="5"/>
        <v>39810815</v>
      </c>
      <c r="X28" s="21">
        <f t="shared" si="5"/>
        <v>54995747</v>
      </c>
      <c r="Y28" s="21">
        <f t="shared" si="5"/>
        <v>-15184932</v>
      </c>
      <c r="Z28" s="4">
        <f>+IF(X28&lt;&gt;0,+(Y28/X28)*100,0)</f>
        <v>-27.611102363970076</v>
      </c>
      <c r="AA28" s="19">
        <f>SUM(AA29:AA31)</f>
        <v>54995747</v>
      </c>
    </row>
    <row r="29" spans="1:27" ht="12.75">
      <c r="A29" s="5" t="s">
        <v>32</v>
      </c>
      <c r="B29" s="3"/>
      <c r="C29" s="22">
        <v>10599151</v>
      </c>
      <c r="D29" s="22"/>
      <c r="E29" s="23">
        <v>11191277</v>
      </c>
      <c r="F29" s="24">
        <v>11603515</v>
      </c>
      <c r="G29" s="24">
        <v>693895</v>
      </c>
      <c r="H29" s="24">
        <v>713103</v>
      </c>
      <c r="I29" s="24">
        <v>844810</v>
      </c>
      <c r="J29" s="24">
        <v>2251808</v>
      </c>
      <c r="K29" s="24">
        <v>695417</v>
      </c>
      <c r="L29" s="24">
        <v>711586</v>
      </c>
      <c r="M29" s="24"/>
      <c r="N29" s="24">
        <v>1407003</v>
      </c>
      <c r="O29" s="24">
        <v>556812</v>
      </c>
      <c r="P29" s="24">
        <v>825906</v>
      </c>
      <c r="Q29" s="24">
        <v>660903</v>
      </c>
      <c r="R29" s="24">
        <v>2043621</v>
      </c>
      <c r="S29" s="24">
        <v>1804165</v>
      </c>
      <c r="T29" s="24">
        <v>752227</v>
      </c>
      <c r="U29" s="24">
        <v>936991</v>
      </c>
      <c r="V29" s="24">
        <v>3493383</v>
      </c>
      <c r="W29" s="24">
        <v>9195815</v>
      </c>
      <c r="X29" s="24">
        <v>11603515</v>
      </c>
      <c r="Y29" s="24">
        <v>-2407700</v>
      </c>
      <c r="Z29" s="6">
        <v>-20.75</v>
      </c>
      <c r="AA29" s="22">
        <v>11603515</v>
      </c>
    </row>
    <row r="30" spans="1:27" ht="12.75">
      <c r="A30" s="5" t="s">
        <v>33</v>
      </c>
      <c r="B30" s="3"/>
      <c r="C30" s="25">
        <v>27902831</v>
      </c>
      <c r="D30" s="25"/>
      <c r="E30" s="26">
        <v>39084922</v>
      </c>
      <c r="F30" s="27">
        <v>41719422</v>
      </c>
      <c r="G30" s="27">
        <v>1661648</v>
      </c>
      <c r="H30" s="27">
        <v>2435849</v>
      </c>
      <c r="I30" s="27">
        <v>1572922</v>
      </c>
      <c r="J30" s="27">
        <v>5670419</v>
      </c>
      <c r="K30" s="27">
        <v>2320361</v>
      </c>
      <c r="L30" s="27">
        <v>3669056</v>
      </c>
      <c r="M30" s="27">
        <v>56437</v>
      </c>
      <c r="N30" s="27">
        <v>6045854</v>
      </c>
      <c r="O30" s="27">
        <v>2283442</v>
      </c>
      <c r="P30" s="27">
        <v>2851769</v>
      </c>
      <c r="Q30" s="27">
        <v>1951519</v>
      </c>
      <c r="R30" s="27">
        <v>7086730</v>
      </c>
      <c r="S30" s="27">
        <v>6205838</v>
      </c>
      <c r="T30" s="27">
        <v>1977221</v>
      </c>
      <c r="U30" s="27">
        <v>2411524</v>
      </c>
      <c r="V30" s="27">
        <v>10594583</v>
      </c>
      <c r="W30" s="27">
        <v>29397586</v>
      </c>
      <c r="X30" s="27">
        <v>41719422</v>
      </c>
      <c r="Y30" s="27">
        <v>-12321836</v>
      </c>
      <c r="Z30" s="7">
        <v>-29.54</v>
      </c>
      <c r="AA30" s="25">
        <v>41719422</v>
      </c>
    </row>
    <row r="31" spans="1:27" ht="12.75">
      <c r="A31" s="5" t="s">
        <v>34</v>
      </c>
      <c r="B31" s="3"/>
      <c r="C31" s="22">
        <v>1227318</v>
      </c>
      <c r="D31" s="22"/>
      <c r="E31" s="23">
        <v>1366328</v>
      </c>
      <c r="F31" s="24">
        <v>1672810</v>
      </c>
      <c r="G31" s="24">
        <v>101286</v>
      </c>
      <c r="H31" s="24">
        <v>102531</v>
      </c>
      <c r="I31" s="24">
        <v>101437</v>
      </c>
      <c r="J31" s="24">
        <v>305254</v>
      </c>
      <c r="K31" s="24">
        <v>101190</v>
      </c>
      <c r="L31" s="24">
        <v>171940</v>
      </c>
      <c r="M31" s="24"/>
      <c r="N31" s="24">
        <v>273130</v>
      </c>
      <c r="O31" s="24">
        <v>104627</v>
      </c>
      <c r="P31" s="24">
        <v>104981</v>
      </c>
      <c r="Q31" s="24">
        <v>103127</v>
      </c>
      <c r="R31" s="24">
        <v>312735</v>
      </c>
      <c r="S31" s="24">
        <v>109559</v>
      </c>
      <c r="T31" s="24">
        <v>107922</v>
      </c>
      <c r="U31" s="24">
        <v>108814</v>
      </c>
      <c r="V31" s="24">
        <v>326295</v>
      </c>
      <c r="W31" s="24">
        <v>1217414</v>
      </c>
      <c r="X31" s="24">
        <v>1672810</v>
      </c>
      <c r="Y31" s="24">
        <v>-455396</v>
      </c>
      <c r="Z31" s="6">
        <v>-27.22</v>
      </c>
      <c r="AA31" s="22">
        <v>1672810</v>
      </c>
    </row>
    <row r="32" spans="1:27" ht="12.75">
      <c r="A32" s="2" t="s">
        <v>35</v>
      </c>
      <c r="B32" s="3"/>
      <c r="C32" s="19">
        <f aca="true" t="shared" si="6" ref="C32:Y32">SUM(C33:C37)</f>
        <v>59883938</v>
      </c>
      <c r="D32" s="19">
        <f>SUM(D33:D37)</f>
        <v>0</v>
      </c>
      <c r="E32" s="20">
        <f t="shared" si="6"/>
        <v>64657186</v>
      </c>
      <c r="F32" s="21">
        <f t="shared" si="6"/>
        <v>66679567</v>
      </c>
      <c r="G32" s="21">
        <f t="shared" si="6"/>
        <v>3570550</v>
      </c>
      <c r="H32" s="21">
        <f t="shared" si="6"/>
        <v>4431551</v>
      </c>
      <c r="I32" s="21">
        <f t="shared" si="6"/>
        <v>4098031</v>
      </c>
      <c r="J32" s="21">
        <f t="shared" si="6"/>
        <v>12100132</v>
      </c>
      <c r="K32" s="21">
        <f t="shared" si="6"/>
        <v>4793713</v>
      </c>
      <c r="L32" s="21">
        <f t="shared" si="6"/>
        <v>6252460</v>
      </c>
      <c r="M32" s="21">
        <f t="shared" si="6"/>
        <v>608164</v>
      </c>
      <c r="N32" s="21">
        <f t="shared" si="6"/>
        <v>11654337</v>
      </c>
      <c r="O32" s="21">
        <f t="shared" si="6"/>
        <v>5232464</v>
      </c>
      <c r="P32" s="21">
        <f t="shared" si="6"/>
        <v>5493060</v>
      </c>
      <c r="Q32" s="21">
        <f t="shared" si="6"/>
        <v>4790898</v>
      </c>
      <c r="R32" s="21">
        <f t="shared" si="6"/>
        <v>15516422</v>
      </c>
      <c r="S32" s="21">
        <f t="shared" si="6"/>
        <v>5906696</v>
      </c>
      <c r="T32" s="21">
        <f t="shared" si="6"/>
        <v>4571881</v>
      </c>
      <c r="U32" s="21">
        <f t="shared" si="6"/>
        <v>4519564</v>
      </c>
      <c r="V32" s="21">
        <f t="shared" si="6"/>
        <v>14998141</v>
      </c>
      <c r="W32" s="21">
        <f t="shared" si="6"/>
        <v>54269032</v>
      </c>
      <c r="X32" s="21">
        <f t="shared" si="6"/>
        <v>66679567</v>
      </c>
      <c r="Y32" s="21">
        <f t="shared" si="6"/>
        <v>-12410535</v>
      </c>
      <c r="Z32" s="4">
        <f>+IF(X32&lt;&gt;0,+(Y32/X32)*100,0)</f>
        <v>-18.612200946055935</v>
      </c>
      <c r="AA32" s="19">
        <f>SUM(AA33:AA37)</f>
        <v>66679567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>
        <v>17859242</v>
      </c>
      <c r="D34" s="22"/>
      <c r="E34" s="23">
        <v>18819806</v>
      </c>
      <c r="F34" s="24">
        <v>19932953</v>
      </c>
      <c r="G34" s="24">
        <v>850890</v>
      </c>
      <c r="H34" s="24">
        <v>1441200</v>
      </c>
      <c r="I34" s="24">
        <v>1220573</v>
      </c>
      <c r="J34" s="24">
        <v>3512663</v>
      </c>
      <c r="K34" s="24">
        <v>1260868</v>
      </c>
      <c r="L34" s="24">
        <v>1669255</v>
      </c>
      <c r="M34" s="24">
        <v>473258</v>
      </c>
      <c r="N34" s="24">
        <v>3403381</v>
      </c>
      <c r="O34" s="24">
        <v>1542049</v>
      </c>
      <c r="P34" s="24">
        <v>1267703</v>
      </c>
      <c r="Q34" s="24">
        <v>1415736</v>
      </c>
      <c r="R34" s="24">
        <v>4225488</v>
      </c>
      <c r="S34" s="24">
        <v>1973985</v>
      </c>
      <c r="T34" s="24">
        <v>1189841</v>
      </c>
      <c r="U34" s="24">
        <v>1222848</v>
      </c>
      <c r="V34" s="24">
        <v>4386674</v>
      </c>
      <c r="W34" s="24">
        <v>15528206</v>
      </c>
      <c r="X34" s="24">
        <v>19932953</v>
      </c>
      <c r="Y34" s="24">
        <v>-4404747</v>
      </c>
      <c r="Z34" s="6">
        <v>-22.1</v>
      </c>
      <c r="AA34" s="22">
        <v>19932953</v>
      </c>
    </row>
    <row r="35" spans="1:27" ht="12.75">
      <c r="A35" s="5" t="s">
        <v>38</v>
      </c>
      <c r="B35" s="3"/>
      <c r="C35" s="22">
        <v>28188043</v>
      </c>
      <c r="D35" s="22"/>
      <c r="E35" s="23">
        <v>30875630</v>
      </c>
      <c r="F35" s="24">
        <v>30595789</v>
      </c>
      <c r="G35" s="24">
        <v>1672446</v>
      </c>
      <c r="H35" s="24">
        <v>1855592</v>
      </c>
      <c r="I35" s="24">
        <v>1766178</v>
      </c>
      <c r="J35" s="24">
        <v>5294216</v>
      </c>
      <c r="K35" s="24">
        <v>2396342</v>
      </c>
      <c r="L35" s="24">
        <v>2884812</v>
      </c>
      <c r="M35" s="24">
        <v>107454</v>
      </c>
      <c r="N35" s="24">
        <v>5388608</v>
      </c>
      <c r="O35" s="24">
        <v>2561417</v>
      </c>
      <c r="P35" s="24">
        <v>3011423</v>
      </c>
      <c r="Q35" s="24">
        <v>2218304</v>
      </c>
      <c r="R35" s="24">
        <v>7791144</v>
      </c>
      <c r="S35" s="24">
        <v>2776894</v>
      </c>
      <c r="T35" s="24">
        <v>2356521</v>
      </c>
      <c r="U35" s="24">
        <v>2145343</v>
      </c>
      <c r="V35" s="24">
        <v>7278758</v>
      </c>
      <c r="W35" s="24">
        <v>25752726</v>
      </c>
      <c r="X35" s="24">
        <v>30595789</v>
      </c>
      <c r="Y35" s="24">
        <v>-4843063</v>
      </c>
      <c r="Z35" s="6">
        <v>-15.83</v>
      </c>
      <c r="AA35" s="22">
        <v>30595789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13836653</v>
      </c>
      <c r="D37" s="25"/>
      <c r="E37" s="26">
        <v>14961750</v>
      </c>
      <c r="F37" s="27">
        <v>16150825</v>
      </c>
      <c r="G37" s="27">
        <v>1047214</v>
      </c>
      <c r="H37" s="27">
        <v>1134759</v>
      </c>
      <c r="I37" s="27">
        <v>1111280</v>
      </c>
      <c r="J37" s="27">
        <v>3293253</v>
      </c>
      <c r="K37" s="27">
        <v>1136503</v>
      </c>
      <c r="L37" s="27">
        <v>1698393</v>
      </c>
      <c r="M37" s="27">
        <v>27452</v>
      </c>
      <c r="N37" s="27">
        <v>2862348</v>
      </c>
      <c r="O37" s="27">
        <v>1128998</v>
      </c>
      <c r="P37" s="27">
        <v>1213934</v>
      </c>
      <c r="Q37" s="27">
        <v>1156858</v>
      </c>
      <c r="R37" s="27">
        <v>3499790</v>
      </c>
      <c r="S37" s="27">
        <v>1155817</v>
      </c>
      <c r="T37" s="27">
        <v>1025519</v>
      </c>
      <c r="U37" s="27">
        <v>1151373</v>
      </c>
      <c r="V37" s="27">
        <v>3332709</v>
      </c>
      <c r="W37" s="27">
        <v>12988100</v>
      </c>
      <c r="X37" s="27">
        <v>16150825</v>
      </c>
      <c r="Y37" s="27">
        <v>-3162725</v>
      </c>
      <c r="Z37" s="7">
        <v>-19.58</v>
      </c>
      <c r="AA37" s="25">
        <v>16150825</v>
      </c>
    </row>
    <row r="38" spans="1:27" ht="12.75">
      <c r="A38" s="2" t="s">
        <v>41</v>
      </c>
      <c r="B38" s="8"/>
      <c r="C38" s="19">
        <f aca="true" t="shared" si="7" ref="C38:Y38">SUM(C39:C41)</f>
        <v>97075397</v>
      </c>
      <c r="D38" s="19">
        <f>SUM(D39:D41)</f>
        <v>0</v>
      </c>
      <c r="E38" s="20">
        <f t="shared" si="7"/>
        <v>95872997</v>
      </c>
      <c r="F38" s="21">
        <f t="shared" si="7"/>
        <v>104602009</v>
      </c>
      <c r="G38" s="21">
        <f t="shared" si="7"/>
        <v>7545453</v>
      </c>
      <c r="H38" s="21">
        <f t="shared" si="7"/>
        <v>8380273</v>
      </c>
      <c r="I38" s="21">
        <f t="shared" si="7"/>
        <v>9192866</v>
      </c>
      <c r="J38" s="21">
        <f t="shared" si="7"/>
        <v>25118592</v>
      </c>
      <c r="K38" s="21">
        <f t="shared" si="7"/>
        <v>8802393</v>
      </c>
      <c r="L38" s="21">
        <f t="shared" si="7"/>
        <v>14301269</v>
      </c>
      <c r="M38" s="21">
        <f t="shared" si="7"/>
        <v>3633156</v>
      </c>
      <c r="N38" s="21">
        <f t="shared" si="7"/>
        <v>26736818</v>
      </c>
      <c r="O38" s="21">
        <f t="shared" si="7"/>
        <v>10081466</v>
      </c>
      <c r="P38" s="21">
        <f t="shared" si="7"/>
        <v>8408468</v>
      </c>
      <c r="Q38" s="21">
        <f t="shared" si="7"/>
        <v>6847606</v>
      </c>
      <c r="R38" s="21">
        <f t="shared" si="7"/>
        <v>25337540</v>
      </c>
      <c r="S38" s="21">
        <f t="shared" si="7"/>
        <v>6072588</v>
      </c>
      <c r="T38" s="21">
        <f t="shared" si="7"/>
        <v>4495949</v>
      </c>
      <c r="U38" s="21">
        <f t="shared" si="7"/>
        <v>7568869</v>
      </c>
      <c r="V38" s="21">
        <f t="shared" si="7"/>
        <v>18137406</v>
      </c>
      <c r="W38" s="21">
        <f t="shared" si="7"/>
        <v>95330356</v>
      </c>
      <c r="X38" s="21">
        <f t="shared" si="7"/>
        <v>104602009</v>
      </c>
      <c r="Y38" s="21">
        <f t="shared" si="7"/>
        <v>-9271653</v>
      </c>
      <c r="Z38" s="4">
        <f>+IF(X38&lt;&gt;0,+(Y38/X38)*100,0)</f>
        <v>-8.863742760428243</v>
      </c>
      <c r="AA38" s="19">
        <f>SUM(AA39:AA41)</f>
        <v>104602009</v>
      </c>
    </row>
    <row r="39" spans="1:27" ht="12.75">
      <c r="A39" s="5" t="s">
        <v>42</v>
      </c>
      <c r="B39" s="3"/>
      <c r="C39" s="22">
        <v>1222663</v>
      </c>
      <c r="D39" s="22"/>
      <c r="E39" s="23">
        <v>1311503</v>
      </c>
      <c r="F39" s="24">
        <v>1331331</v>
      </c>
      <c r="G39" s="24">
        <v>97431</v>
      </c>
      <c r="H39" s="24">
        <v>91737</v>
      </c>
      <c r="I39" s="24">
        <v>96603</v>
      </c>
      <c r="J39" s="24">
        <v>285771</v>
      </c>
      <c r="K39" s="24">
        <v>92969</v>
      </c>
      <c r="L39" s="24">
        <v>159165</v>
      </c>
      <c r="M39" s="24">
        <v>8134</v>
      </c>
      <c r="N39" s="24">
        <v>260268</v>
      </c>
      <c r="O39" s="24">
        <v>96223</v>
      </c>
      <c r="P39" s="24">
        <v>101160</v>
      </c>
      <c r="Q39" s="24">
        <v>113315</v>
      </c>
      <c r="R39" s="24">
        <v>310698</v>
      </c>
      <c r="S39" s="24">
        <v>96388</v>
      </c>
      <c r="T39" s="24">
        <v>93580</v>
      </c>
      <c r="U39" s="24">
        <v>91303</v>
      </c>
      <c r="V39" s="24">
        <v>281271</v>
      </c>
      <c r="W39" s="24">
        <v>1138008</v>
      </c>
      <c r="X39" s="24">
        <v>1331331</v>
      </c>
      <c r="Y39" s="24">
        <v>-193323</v>
      </c>
      <c r="Z39" s="6">
        <v>-14.52</v>
      </c>
      <c r="AA39" s="22">
        <v>1331331</v>
      </c>
    </row>
    <row r="40" spans="1:27" ht="12.75">
      <c r="A40" s="5" t="s">
        <v>43</v>
      </c>
      <c r="B40" s="3"/>
      <c r="C40" s="22">
        <v>93490626</v>
      </c>
      <c r="D40" s="22"/>
      <c r="E40" s="23">
        <v>91771429</v>
      </c>
      <c r="F40" s="24">
        <v>100425274</v>
      </c>
      <c r="G40" s="24">
        <v>7272421</v>
      </c>
      <c r="H40" s="24">
        <v>8099765</v>
      </c>
      <c r="I40" s="24">
        <v>8918940</v>
      </c>
      <c r="J40" s="24">
        <v>24291126</v>
      </c>
      <c r="K40" s="24">
        <v>8531255</v>
      </c>
      <c r="L40" s="24">
        <v>13841429</v>
      </c>
      <c r="M40" s="24">
        <v>3625022</v>
      </c>
      <c r="N40" s="24">
        <v>25997706</v>
      </c>
      <c r="O40" s="24">
        <v>9816411</v>
      </c>
      <c r="P40" s="24">
        <v>8121664</v>
      </c>
      <c r="Q40" s="24">
        <v>6546147</v>
      </c>
      <c r="R40" s="24">
        <v>24484222</v>
      </c>
      <c r="S40" s="24">
        <v>5742909</v>
      </c>
      <c r="T40" s="24">
        <v>4234141</v>
      </c>
      <c r="U40" s="24">
        <v>7295140</v>
      </c>
      <c r="V40" s="24">
        <v>17272190</v>
      </c>
      <c r="W40" s="24">
        <v>92045244</v>
      </c>
      <c r="X40" s="24">
        <v>100425274</v>
      </c>
      <c r="Y40" s="24">
        <v>-8380030</v>
      </c>
      <c r="Z40" s="6">
        <v>-8.34</v>
      </c>
      <c r="AA40" s="22">
        <v>100425274</v>
      </c>
    </row>
    <row r="41" spans="1:27" ht="12.75">
      <c r="A41" s="5" t="s">
        <v>44</v>
      </c>
      <c r="B41" s="3"/>
      <c r="C41" s="22">
        <v>2362108</v>
      </c>
      <c r="D41" s="22"/>
      <c r="E41" s="23">
        <v>2790065</v>
      </c>
      <c r="F41" s="24">
        <v>2845404</v>
      </c>
      <c r="G41" s="24">
        <v>175601</v>
      </c>
      <c r="H41" s="24">
        <v>188771</v>
      </c>
      <c r="I41" s="24">
        <v>177323</v>
      </c>
      <c r="J41" s="24">
        <v>541695</v>
      </c>
      <c r="K41" s="24">
        <v>178169</v>
      </c>
      <c r="L41" s="24">
        <v>300675</v>
      </c>
      <c r="M41" s="24"/>
      <c r="N41" s="24">
        <v>478844</v>
      </c>
      <c r="O41" s="24">
        <v>168832</v>
      </c>
      <c r="P41" s="24">
        <v>185644</v>
      </c>
      <c r="Q41" s="24">
        <v>188144</v>
      </c>
      <c r="R41" s="24">
        <v>542620</v>
      </c>
      <c r="S41" s="24">
        <v>233291</v>
      </c>
      <c r="T41" s="24">
        <v>168228</v>
      </c>
      <c r="U41" s="24">
        <v>182426</v>
      </c>
      <c r="V41" s="24">
        <v>583945</v>
      </c>
      <c r="W41" s="24">
        <v>2147104</v>
      </c>
      <c r="X41" s="24">
        <v>2845404</v>
      </c>
      <c r="Y41" s="24">
        <v>-698300</v>
      </c>
      <c r="Z41" s="6">
        <v>-24.54</v>
      </c>
      <c r="AA41" s="22">
        <v>2845404</v>
      </c>
    </row>
    <row r="42" spans="1:27" ht="12.75">
      <c r="A42" s="2" t="s">
        <v>45</v>
      </c>
      <c r="B42" s="8"/>
      <c r="C42" s="19">
        <f aca="true" t="shared" si="8" ref="C42:Y42">SUM(C43:C46)</f>
        <v>5145509</v>
      </c>
      <c r="D42" s="19">
        <f>SUM(D43:D46)</f>
        <v>0</v>
      </c>
      <c r="E42" s="20">
        <f t="shared" si="8"/>
        <v>10239496</v>
      </c>
      <c r="F42" s="21">
        <f t="shared" si="8"/>
        <v>10956156</v>
      </c>
      <c r="G42" s="21">
        <f t="shared" si="8"/>
        <v>3335</v>
      </c>
      <c r="H42" s="21">
        <f t="shared" si="8"/>
        <v>580384</v>
      </c>
      <c r="I42" s="21">
        <f t="shared" si="8"/>
        <v>4238</v>
      </c>
      <c r="J42" s="21">
        <f t="shared" si="8"/>
        <v>587957</v>
      </c>
      <c r="K42" s="21">
        <f t="shared" si="8"/>
        <v>284778</v>
      </c>
      <c r="L42" s="21">
        <f t="shared" si="8"/>
        <v>332624</v>
      </c>
      <c r="M42" s="21">
        <f t="shared" si="8"/>
        <v>302906</v>
      </c>
      <c r="N42" s="21">
        <f t="shared" si="8"/>
        <v>920308</v>
      </c>
      <c r="O42" s="21">
        <f t="shared" si="8"/>
        <v>2489777</v>
      </c>
      <c r="P42" s="21">
        <f t="shared" si="8"/>
        <v>339098</v>
      </c>
      <c r="Q42" s="21">
        <f t="shared" si="8"/>
        <v>715028</v>
      </c>
      <c r="R42" s="21">
        <f t="shared" si="8"/>
        <v>3543903</v>
      </c>
      <c r="S42" s="21">
        <f t="shared" si="8"/>
        <v>717145</v>
      </c>
      <c r="T42" s="21">
        <f t="shared" si="8"/>
        <v>278983</v>
      </c>
      <c r="U42" s="21">
        <f t="shared" si="8"/>
        <v>533363</v>
      </c>
      <c r="V42" s="21">
        <f t="shared" si="8"/>
        <v>1529491</v>
      </c>
      <c r="W42" s="21">
        <f t="shared" si="8"/>
        <v>6581659</v>
      </c>
      <c r="X42" s="21">
        <f t="shared" si="8"/>
        <v>10956156</v>
      </c>
      <c r="Y42" s="21">
        <f t="shared" si="8"/>
        <v>-4374497</v>
      </c>
      <c r="Z42" s="4">
        <f>+IF(X42&lt;&gt;0,+(Y42/X42)*100,0)</f>
        <v>-39.92729749375602</v>
      </c>
      <c r="AA42" s="19">
        <f>SUM(AA43:AA46)</f>
        <v>10956156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5145509</v>
      </c>
      <c r="D46" s="22"/>
      <c r="E46" s="23">
        <v>10239496</v>
      </c>
      <c r="F46" s="24">
        <v>10956156</v>
      </c>
      <c r="G46" s="24">
        <v>3335</v>
      </c>
      <c r="H46" s="24">
        <v>580384</v>
      </c>
      <c r="I46" s="24">
        <v>4238</v>
      </c>
      <c r="J46" s="24">
        <v>587957</v>
      </c>
      <c r="K46" s="24">
        <v>284778</v>
      </c>
      <c r="L46" s="24">
        <v>332624</v>
      </c>
      <c r="M46" s="24">
        <v>302906</v>
      </c>
      <c r="N46" s="24">
        <v>920308</v>
      </c>
      <c r="O46" s="24">
        <v>2489777</v>
      </c>
      <c r="P46" s="24">
        <v>339098</v>
      </c>
      <c r="Q46" s="24">
        <v>715028</v>
      </c>
      <c r="R46" s="24">
        <v>3543903</v>
      </c>
      <c r="S46" s="24">
        <v>717145</v>
      </c>
      <c r="T46" s="24">
        <v>278983</v>
      </c>
      <c r="U46" s="24">
        <v>533363</v>
      </c>
      <c r="V46" s="24">
        <v>1529491</v>
      </c>
      <c r="W46" s="24">
        <v>6581659</v>
      </c>
      <c r="X46" s="24">
        <v>10956156</v>
      </c>
      <c r="Y46" s="24">
        <v>-4374497</v>
      </c>
      <c r="Z46" s="6">
        <v>-39.93</v>
      </c>
      <c r="AA46" s="22">
        <v>10956156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201834144</v>
      </c>
      <c r="D48" s="40">
        <f>+D28+D32+D38+D42+D47</f>
        <v>0</v>
      </c>
      <c r="E48" s="41">
        <f t="shared" si="9"/>
        <v>222412206</v>
      </c>
      <c r="F48" s="42">
        <f t="shared" si="9"/>
        <v>237233479</v>
      </c>
      <c r="G48" s="42">
        <f t="shared" si="9"/>
        <v>13576167</v>
      </c>
      <c r="H48" s="42">
        <f t="shared" si="9"/>
        <v>16643691</v>
      </c>
      <c r="I48" s="42">
        <f t="shared" si="9"/>
        <v>15814304</v>
      </c>
      <c r="J48" s="42">
        <f t="shared" si="9"/>
        <v>46034162</v>
      </c>
      <c r="K48" s="42">
        <f t="shared" si="9"/>
        <v>16997852</v>
      </c>
      <c r="L48" s="42">
        <f t="shared" si="9"/>
        <v>25438935</v>
      </c>
      <c r="M48" s="42">
        <f t="shared" si="9"/>
        <v>4600663</v>
      </c>
      <c r="N48" s="42">
        <f t="shared" si="9"/>
        <v>47037450</v>
      </c>
      <c r="O48" s="42">
        <f t="shared" si="9"/>
        <v>20748588</v>
      </c>
      <c r="P48" s="42">
        <f t="shared" si="9"/>
        <v>18023282</v>
      </c>
      <c r="Q48" s="42">
        <f t="shared" si="9"/>
        <v>15069081</v>
      </c>
      <c r="R48" s="42">
        <f t="shared" si="9"/>
        <v>53840951</v>
      </c>
      <c r="S48" s="42">
        <f t="shared" si="9"/>
        <v>20815991</v>
      </c>
      <c r="T48" s="42">
        <f t="shared" si="9"/>
        <v>12184183</v>
      </c>
      <c r="U48" s="42">
        <f t="shared" si="9"/>
        <v>16079125</v>
      </c>
      <c r="V48" s="42">
        <f t="shared" si="9"/>
        <v>49079299</v>
      </c>
      <c r="W48" s="42">
        <f t="shared" si="9"/>
        <v>195991862</v>
      </c>
      <c r="X48" s="42">
        <f t="shared" si="9"/>
        <v>237233479</v>
      </c>
      <c r="Y48" s="42">
        <f t="shared" si="9"/>
        <v>-41241617</v>
      </c>
      <c r="Z48" s="43">
        <f>+IF(X48&lt;&gt;0,+(Y48/X48)*100,0)</f>
        <v>-17.384400032341134</v>
      </c>
      <c r="AA48" s="40">
        <f>+AA28+AA32+AA38+AA42+AA47</f>
        <v>237233479</v>
      </c>
    </row>
    <row r="49" spans="1:27" ht="12.75">
      <c r="A49" s="14" t="s">
        <v>87</v>
      </c>
      <c r="B49" s="15"/>
      <c r="C49" s="44">
        <f aca="true" t="shared" si="10" ref="C49:Y49">+C25-C48</f>
        <v>1097359</v>
      </c>
      <c r="D49" s="44">
        <f>+D25-D48</f>
        <v>0</v>
      </c>
      <c r="E49" s="45">
        <f t="shared" si="10"/>
        <v>-2426571</v>
      </c>
      <c r="F49" s="46">
        <f t="shared" si="10"/>
        <v>-3739384</v>
      </c>
      <c r="G49" s="46">
        <f t="shared" si="10"/>
        <v>23208523</v>
      </c>
      <c r="H49" s="46">
        <f t="shared" si="10"/>
        <v>-6425544</v>
      </c>
      <c r="I49" s="46">
        <f t="shared" si="10"/>
        <v>5252702</v>
      </c>
      <c r="J49" s="46">
        <f t="shared" si="10"/>
        <v>22035681</v>
      </c>
      <c r="K49" s="46">
        <f t="shared" si="10"/>
        <v>-3716331</v>
      </c>
      <c r="L49" s="46">
        <f t="shared" si="10"/>
        <v>-14293022</v>
      </c>
      <c r="M49" s="46">
        <f t="shared" si="10"/>
        <v>-3707486</v>
      </c>
      <c r="N49" s="46">
        <f t="shared" si="10"/>
        <v>-21716839</v>
      </c>
      <c r="O49" s="46">
        <f t="shared" si="10"/>
        <v>-18549078</v>
      </c>
      <c r="P49" s="46">
        <f t="shared" si="10"/>
        <v>13927399</v>
      </c>
      <c r="Q49" s="46">
        <f t="shared" si="10"/>
        <v>4617965</v>
      </c>
      <c r="R49" s="46">
        <f t="shared" si="10"/>
        <v>-3714</v>
      </c>
      <c r="S49" s="46">
        <f t="shared" si="10"/>
        <v>11689076</v>
      </c>
      <c r="T49" s="46">
        <f t="shared" si="10"/>
        <v>-3223995</v>
      </c>
      <c r="U49" s="46">
        <f t="shared" si="10"/>
        <v>-12412972</v>
      </c>
      <c r="V49" s="46">
        <f t="shared" si="10"/>
        <v>-3947891</v>
      </c>
      <c r="W49" s="46">
        <f t="shared" si="10"/>
        <v>-3632763</v>
      </c>
      <c r="X49" s="46">
        <f>IF(F25=F48,0,X25-X48)</f>
        <v>-3739384</v>
      </c>
      <c r="Y49" s="46">
        <f t="shared" si="10"/>
        <v>106621</v>
      </c>
      <c r="Z49" s="47">
        <f>+IF(X49&lt;&gt;0,+(Y49/X49)*100,0)</f>
        <v>-2.8512985026410766</v>
      </c>
      <c r="AA49" s="44">
        <f>+AA25-AA48</f>
        <v>-3739384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15425359834</v>
      </c>
      <c r="D5" s="19">
        <f>SUM(D6:D8)</f>
        <v>0</v>
      </c>
      <c r="E5" s="20">
        <f t="shared" si="0"/>
        <v>15376936849</v>
      </c>
      <c r="F5" s="21">
        <f t="shared" si="0"/>
        <v>15376842824</v>
      </c>
      <c r="G5" s="21">
        <f t="shared" si="0"/>
        <v>1397069359</v>
      </c>
      <c r="H5" s="21">
        <f t="shared" si="0"/>
        <v>1898070200</v>
      </c>
      <c r="I5" s="21">
        <f t="shared" si="0"/>
        <v>954742158</v>
      </c>
      <c r="J5" s="21">
        <f t="shared" si="0"/>
        <v>4249881717</v>
      </c>
      <c r="K5" s="21">
        <f t="shared" si="0"/>
        <v>1037165530</v>
      </c>
      <c r="L5" s="21">
        <f t="shared" si="0"/>
        <v>1008587726</v>
      </c>
      <c r="M5" s="21">
        <f t="shared" si="0"/>
        <v>2219880994</v>
      </c>
      <c r="N5" s="21">
        <f t="shared" si="0"/>
        <v>4265634250</v>
      </c>
      <c r="O5" s="21">
        <f t="shared" si="0"/>
        <v>1114636291</v>
      </c>
      <c r="P5" s="21">
        <f t="shared" si="0"/>
        <v>967120843</v>
      </c>
      <c r="Q5" s="21">
        <f t="shared" si="0"/>
        <v>2076762287</v>
      </c>
      <c r="R5" s="21">
        <f t="shared" si="0"/>
        <v>4158519421</v>
      </c>
      <c r="S5" s="21">
        <f t="shared" si="0"/>
        <v>1082935800</v>
      </c>
      <c r="T5" s="21">
        <f t="shared" si="0"/>
        <v>1172652682</v>
      </c>
      <c r="U5" s="21">
        <f t="shared" si="0"/>
        <v>914492811</v>
      </c>
      <c r="V5" s="21">
        <f t="shared" si="0"/>
        <v>3170081293</v>
      </c>
      <c r="W5" s="21">
        <f t="shared" si="0"/>
        <v>15844116681</v>
      </c>
      <c r="X5" s="21">
        <f t="shared" si="0"/>
        <v>15376842792</v>
      </c>
      <c r="Y5" s="21">
        <f t="shared" si="0"/>
        <v>467273889</v>
      </c>
      <c r="Z5" s="4">
        <f>+IF(X5&lt;&gt;0,+(Y5/X5)*100,0)</f>
        <v>3.0388155443918907</v>
      </c>
      <c r="AA5" s="19">
        <f>SUM(AA6:AA8)</f>
        <v>15376842824</v>
      </c>
    </row>
    <row r="6" spans="1:27" ht="12.75">
      <c r="A6" s="5" t="s">
        <v>32</v>
      </c>
      <c r="B6" s="3"/>
      <c r="C6" s="22">
        <v>1085190</v>
      </c>
      <c r="D6" s="22"/>
      <c r="E6" s="23">
        <v>298879</v>
      </c>
      <c r="F6" s="24">
        <v>2332601</v>
      </c>
      <c r="G6" s="24">
        <v>19557</v>
      </c>
      <c r="H6" s="24">
        <v>20953</v>
      </c>
      <c r="I6" s="24">
        <v>17262</v>
      </c>
      <c r="J6" s="24">
        <v>57772</v>
      </c>
      <c r="K6" s="24">
        <v>8383</v>
      </c>
      <c r="L6" s="24">
        <v>10648</v>
      </c>
      <c r="M6" s="24">
        <v>8883</v>
      </c>
      <c r="N6" s="24">
        <v>27914</v>
      </c>
      <c r="O6" s="24">
        <v>7039</v>
      </c>
      <c r="P6" s="24">
        <v>79235</v>
      </c>
      <c r="Q6" s="24">
        <v>2221</v>
      </c>
      <c r="R6" s="24">
        <v>88495</v>
      </c>
      <c r="S6" s="24">
        <v>6413</v>
      </c>
      <c r="T6" s="24">
        <v>222271</v>
      </c>
      <c r="U6" s="24">
        <v>45690</v>
      </c>
      <c r="V6" s="24">
        <v>274374</v>
      </c>
      <c r="W6" s="24">
        <v>448555</v>
      </c>
      <c r="X6" s="24">
        <v>2332595</v>
      </c>
      <c r="Y6" s="24">
        <v>-1884040</v>
      </c>
      <c r="Z6" s="6">
        <v>-80.77</v>
      </c>
      <c r="AA6" s="22">
        <v>2332601</v>
      </c>
    </row>
    <row r="7" spans="1:27" ht="12.75">
      <c r="A7" s="5" t="s">
        <v>33</v>
      </c>
      <c r="B7" s="3"/>
      <c r="C7" s="25">
        <v>15424266992</v>
      </c>
      <c r="D7" s="25"/>
      <c r="E7" s="26">
        <v>15376635126</v>
      </c>
      <c r="F7" s="27">
        <v>15374507379</v>
      </c>
      <c r="G7" s="27">
        <v>1397048451</v>
      </c>
      <c r="H7" s="27">
        <v>1898046508</v>
      </c>
      <c r="I7" s="27">
        <v>954720794</v>
      </c>
      <c r="J7" s="27">
        <v>4249815753</v>
      </c>
      <c r="K7" s="27">
        <v>1037156498</v>
      </c>
      <c r="L7" s="27">
        <v>1008584440</v>
      </c>
      <c r="M7" s="27">
        <v>2219870682</v>
      </c>
      <c r="N7" s="27">
        <v>4265611620</v>
      </c>
      <c r="O7" s="27">
        <v>1114627823</v>
      </c>
      <c r="P7" s="27">
        <v>967022787</v>
      </c>
      <c r="Q7" s="27">
        <v>2076768610</v>
      </c>
      <c r="R7" s="27">
        <v>4158419220</v>
      </c>
      <c r="S7" s="27">
        <v>1082928394</v>
      </c>
      <c r="T7" s="27">
        <v>1172431755</v>
      </c>
      <c r="U7" s="27">
        <v>914446587</v>
      </c>
      <c r="V7" s="27">
        <v>3169806736</v>
      </c>
      <c r="W7" s="27">
        <v>15843653329</v>
      </c>
      <c r="X7" s="27">
        <v>15374507369</v>
      </c>
      <c r="Y7" s="27">
        <v>469145960</v>
      </c>
      <c r="Z7" s="7">
        <v>3.05</v>
      </c>
      <c r="AA7" s="25">
        <v>15374507379</v>
      </c>
    </row>
    <row r="8" spans="1:27" ht="12.75">
      <c r="A8" s="5" t="s">
        <v>34</v>
      </c>
      <c r="B8" s="3"/>
      <c r="C8" s="22">
        <v>7652</v>
      </c>
      <c r="D8" s="22"/>
      <c r="E8" s="23">
        <v>2844</v>
      </c>
      <c r="F8" s="24">
        <v>2844</v>
      </c>
      <c r="G8" s="24">
        <v>1351</v>
      </c>
      <c r="H8" s="24">
        <v>2739</v>
      </c>
      <c r="I8" s="24">
        <v>4102</v>
      </c>
      <c r="J8" s="24">
        <v>8192</v>
      </c>
      <c r="K8" s="24">
        <v>649</v>
      </c>
      <c r="L8" s="24">
        <v>-7362</v>
      </c>
      <c r="M8" s="24">
        <v>1429</v>
      </c>
      <c r="N8" s="24">
        <v>-5284</v>
      </c>
      <c r="O8" s="24">
        <v>1429</v>
      </c>
      <c r="P8" s="24">
        <v>18821</v>
      </c>
      <c r="Q8" s="24">
        <v>-8544</v>
      </c>
      <c r="R8" s="24">
        <v>11706</v>
      </c>
      <c r="S8" s="24">
        <v>993</v>
      </c>
      <c r="T8" s="24">
        <v>-1344</v>
      </c>
      <c r="U8" s="24">
        <v>534</v>
      </c>
      <c r="V8" s="24">
        <v>183</v>
      </c>
      <c r="W8" s="24">
        <v>14797</v>
      </c>
      <c r="X8" s="24">
        <v>2828</v>
      </c>
      <c r="Y8" s="24">
        <v>11969</v>
      </c>
      <c r="Z8" s="6">
        <v>423.23</v>
      </c>
      <c r="AA8" s="22">
        <v>2844</v>
      </c>
    </row>
    <row r="9" spans="1:27" ht="12.75">
      <c r="A9" s="2" t="s">
        <v>35</v>
      </c>
      <c r="B9" s="3"/>
      <c r="C9" s="19">
        <f aca="true" t="shared" si="1" ref="C9:Y9">SUM(C10:C14)</f>
        <v>3326733570</v>
      </c>
      <c r="D9" s="19">
        <f>SUM(D10:D14)</f>
        <v>0</v>
      </c>
      <c r="E9" s="20">
        <f t="shared" si="1"/>
        <v>3279474237</v>
      </c>
      <c r="F9" s="21">
        <f t="shared" si="1"/>
        <v>3389148364</v>
      </c>
      <c r="G9" s="21">
        <f t="shared" si="1"/>
        <v>189510135</v>
      </c>
      <c r="H9" s="21">
        <f t="shared" si="1"/>
        <v>264382035</v>
      </c>
      <c r="I9" s="21">
        <f t="shared" si="1"/>
        <v>269821356</v>
      </c>
      <c r="J9" s="21">
        <f t="shared" si="1"/>
        <v>723713526</v>
      </c>
      <c r="K9" s="21">
        <f t="shared" si="1"/>
        <v>341181391</v>
      </c>
      <c r="L9" s="21">
        <f t="shared" si="1"/>
        <v>316695082</v>
      </c>
      <c r="M9" s="21">
        <f t="shared" si="1"/>
        <v>391197476</v>
      </c>
      <c r="N9" s="21">
        <f t="shared" si="1"/>
        <v>1049073949</v>
      </c>
      <c r="O9" s="21">
        <f t="shared" si="1"/>
        <v>284475594</v>
      </c>
      <c r="P9" s="21">
        <f t="shared" si="1"/>
        <v>321080707</v>
      </c>
      <c r="Q9" s="21">
        <f t="shared" si="1"/>
        <v>318709117</v>
      </c>
      <c r="R9" s="21">
        <f t="shared" si="1"/>
        <v>924265418</v>
      </c>
      <c r="S9" s="21">
        <f t="shared" si="1"/>
        <v>155859880</v>
      </c>
      <c r="T9" s="21">
        <f t="shared" si="1"/>
        <v>184683160</v>
      </c>
      <c r="U9" s="21">
        <f t="shared" si="1"/>
        <v>121563349</v>
      </c>
      <c r="V9" s="21">
        <f t="shared" si="1"/>
        <v>462106389</v>
      </c>
      <c r="W9" s="21">
        <f t="shared" si="1"/>
        <v>3159159282</v>
      </c>
      <c r="X9" s="21">
        <f t="shared" si="1"/>
        <v>3389148356</v>
      </c>
      <c r="Y9" s="21">
        <f t="shared" si="1"/>
        <v>-229989074</v>
      </c>
      <c r="Z9" s="4">
        <f>+IF(X9&lt;&gt;0,+(Y9/X9)*100,0)</f>
        <v>-6.7860432722821775</v>
      </c>
      <c r="AA9" s="19">
        <f>SUM(AA10:AA14)</f>
        <v>3389148364</v>
      </c>
    </row>
    <row r="10" spans="1:27" ht="12.75">
      <c r="A10" s="5" t="s">
        <v>36</v>
      </c>
      <c r="B10" s="3"/>
      <c r="C10" s="22">
        <v>133503491</v>
      </c>
      <c r="D10" s="22"/>
      <c r="E10" s="23">
        <v>125649494</v>
      </c>
      <c r="F10" s="24">
        <v>181028361</v>
      </c>
      <c r="G10" s="24">
        <v>6828393</v>
      </c>
      <c r="H10" s="24">
        <v>6122944</v>
      </c>
      <c r="I10" s="24">
        <v>6009173</v>
      </c>
      <c r="J10" s="24">
        <v>18960510</v>
      </c>
      <c r="K10" s="24">
        <v>7993689</v>
      </c>
      <c r="L10" s="24">
        <v>9522154</v>
      </c>
      <c r="M10" s="24">
        <v>8623421</v>
      </c>
      <c r="N10" s="24">
        <v>26139264</v>
      </c>
      <c r="O10" s="24">
        <v>6345161</v>
      </c>
      <c r="P10" s="24">
        <v>17136940</v>
      </c>
      <c r="Q10" s="24">
        <v>14098167</v>
      </c>
      <c r="R10" s="24">
        <v>37580268</v>
      </c>
      <c r="S10" s="24">
        <v>4455785</v>
      </c>
      <c r="T10" s="24">
        <v>10941355</v>
      </c>
      <c r="U10" s="24">
        <v>3313190</v>
      </c>
      <c r="V10" s="24">
        <v>18710330</v>
      </c>
      <c r="W10" s="24">
        <v>101390372</v>
      </c>
      <c r="X10" s="24">
        <v>181028350</v>
      </c>
      <c r="Y10" s="24">
        <v>-79637978</v>
      </c>
      <c r="Z10" s="6">
        <v>-43.99</v>
      </c>
      <c r="AA10" s="22">
        <v>181028361</v>
      </c>
    </row>
    <row r="11" spans="1:27" ht="12.75">
      <c r="A11" s="5" t="s">
        <v>37</v>
      </c>
      <c r="B11" s="3"/>
      <c r="C11" s="22">
        <v>87252789</v>
      </c>
      <c r="D11" s="22"/>
      <c r="E11" s="23">
        <v>64499201</v>
      </c>
      <c r="F11" s="24">
        <v>50340778</v>
      </c>
      <c r="G11" s="24">
        <v>1615620</v>
      </c>
      <c r="H11" s="24">
        <v>959404</v>
      </c>
      <c r="I11" s="24">
        <v>4838351</v>
      </c>
      <c r="J11" s="24">
        <v>7413375</v>
      </c>
      <c r="K11" s="24">
        <v>4313169</v>
      </c>
      <c r="L11" s="24">
        <v>3865907</v>
      </c>
      <c r="M11" s="24">
        <v>9283385</v>
      </c>
      <c r="N11" s="24">
        <v>17462461</v>
      </c>
      <c r="O11" s="24">
        <v>8555293</v>
      </c>
      <c r="P11" s="24">
        <v>3468163</v>
      </c>
      <c r="Q11" s="24">
        <v>3019547</v>
      </c>
      <c r="R11" s="24">
        <v>15043003</v>
      </c>
      <c r="S11" s="24">
        <v>1055390</v>
      </c>
      <c r="T11" s="24">
        <v>1270568</v>
      </c>
      <c r="U11" s="24">
        <v>6433305</v>
      </c>
      <c r="V11" s="24">
        <v>8759263</v>
      </c>
      <c r="W11" s="24">
        <v>48678102</v>
      </c>
      <c r="X11" s="24">
        <v>50340844</v>
      </c>
      <c r="Y11" s="24">
        <v>-1662742</v>
      </c>
      <c r="Z11" s="6">
        <v>-3.3</v>
      </c>
      <c r="AA11" s="22">
        <v>50340778</v>
      </c>
    </row>
    <row r="12" spans="1:27" ht="12.75">
      <c r="A12" s="5" t="s">
        <v>38</v>
      </c>
      <c r="B12" s="3"/>
      <c r="C12" s="22">
        <v>1397410029</v>
      </c>
      <c r="D12" s="22"/>
      <c r="E12" s="23">
        <v>1238307577</v>
      </c>
      <c r="F12" s="24">
        <v>1154662957</v>
      </c>
      <c r="G12" s="24">
        <v>89207440</v>
      </c>
      <c r="H12" s="24">
        <v>149141084</v>
      </c>
      <c r="I12" s="24">
        <v>145726859</v>
      </c>
      <c r="J12" s="24">
        <v>384075383</v>
      </c>
      <c r="K12" s="24">
        <v>174550202</v>
      </c>
      <c r="L12" s="24">
        <v>176210763</v>
      </c>
      <c r="M12" s="24">
        <v>147977758</v>
      </c>
      <c r="N12" s="24">
        <v>498738723</v>
      </c>
      <c r="O12" s="24">
        <v>191390983</v>
      </c>
      <c r="P12" s="24">
        <v>159425354</v>
      </c>
      <c r="Q12" s="24">
        <v>135381073</v>
      </c>
      <c r="R12" s="24">
        <v>486197410</v>
      </c>
      <c r="S12" s="24">
        <v>32466786</v>
      </c>
      <c r="T12" s="24">
        <v>76549902</v>
      </c>
      <c r="U12" s="24">
        <v>91784065</v>
      </c>
      <c r="V12" s="24">
        <v>200800753</v>
      </c>
      <c r="W12" s="24">
        <v>1569812269</v>
      </c>
      <c r="X12" s="24">
        <v>1154662936</v>
      </c>
      <c r="Y12" s="24">
        <v>415149333</v>
      </c>
      <c r="Z12" s="6">
        <v>35.95</v>
      </c>
      <c r="AA12" s="22">
        <v>1154662957</v>
      </c>
    </row>
    <row r="13" spans="1:27" ht="12.75">
      <c r="A13" s="5" t="s">
        <v>39</v>
      </c>
      <c r="B13" s="3"/>
      <c r="C13" s="22">
        <v>1311409202</v>
      </c>
      <c r="D13" s="22"/>
      <c r="E13" s="23">
        <v>1374066226</v>
      </c>
      <c r="F13" s="24">
        <v>1564466968</v>
      </c>
      <c r="G13" s="24">
        <v>75705560</v>
      </c>
      <c r="H13" s="24">
        <v>85425940</v>
      </c>
      <c r="I13" s="24">
        <v>90525029</v>
      </c>
      <c r="J13" s="24">
        <v>251656529</v>
      </c>
      <c r="K13" s="24">
        <v>109478568</v>
      </c>
      <c r="L13" s="24">
        <v>101095560</v>
      </c>
      <c r="M13" s="24">
        <v>178526121</v>
      </c>
      <c r="N13" s="24">
        <v>389100249</v>
      </c>
      <c r="O13" s="24">
        <v>47582551</v>
      </c>
      <c r="P13" s="24">
        <v>109681778</v>
      </c>
      <c r="Q13" s="24">
        <v>129506995</v>
      </c>
      <c r="R13" s="24">
        <v>286771324</v>
      </c>
      <c r="S13" s="24">
        <v>93337855</v>
      </c>
      <c r="T13" s="24">
        <v>75134252</v>
      </c>
      <c r="U13" s="24">
        <v>17384178</v>
      </c>
      <c r="V13" s="24">
        <v>185856285</v>
      </c>
      <c r="W13" s="24">
        <v>1113384387</v>
      </c>
      <c r="X13" s="24">
        <v>1564466937</v>
      </c>
      <c r="Y13" s="24">
        <v>-451082550</v>
      </c>
      <c r="Z13" s="6">
        <v>-28.83</v>
      </c>
      <c r="AA13" s="22">
        <v>1564466968</v>
      </c>
    </row>
    <row r="14" spans="1:27" ht="12.75">
      <c r="A14" s="5" t="s">
        <v>40</v>
      </c>
      <c r="B14" s="3"/>
      <c r="C14" s="25">
        <v>397158059</v>
      </c>
      <c r="D14" s="25"/>
      <c r="E14" s="26">
        <v>476951739</v>
      </c>
      <c r="F14" s="27">
        <v>438649300</v>
      </c>
      <c r="G14" s="27">
        <v>16153122</v>
      </c>
      <c r="H14" s="27">
        <v>22732663</v>
      </c>
      <c r="I14" s="27">
        <v>22721944</v>
      </c>
      <c r="J14" s="27">
        <v>61607729</v>
      </c>
      <c r="K14" s="27">
        <v>44845763</v>
      </c>
      <c r="L14" s="27">
        <v>26000698</v>
      </c>
      <c r="M14" s="27">
        <v>46786791</v>
      </c>
      <c r="N14" s="27">
        <v>117633252</v>
      </c>
      <c r="O14" s="27">
        <v>30601606</v>
      </c>
      <c r="P14" s="27">
        <v>31368472</v>
      </c>
      <c r="Q14" s="27">
        <v>36703335</v>
      </c>
      <c r="R14" s="27">
        <v>98673413</v>
      </c>
      <c r="S14" s="27">
        <v>24544064</v>
      </c>
      <c r="T14" s="27">
        <v>20787083</v>
      </c>
      <c r="U14" s="27">
        <v>2648611</v>
      </c>
      <c r="V14" s="27">
        <v>47979758</v>
      </c>
      <c r="W14" s="27">
        <v>325894152</v>
      </c>
      <c r="X14" s="27">
        <v>438649289</v>
      </c>
      <c r="Y14" s="27">
        <v>-112755137</v>
      </c>
      <c r="Z14" s="7">
        <v>-25.71</v>
      </c>
      <c r="AA14" s="25">
        <v>438649300</v>
      </c>
    </row>
    <row r="15" spans="1:27" ht="12.75">
      <c r="A15" s="2" t="s">
        <v>41</v>
      </c>
      <c r="B15" s="8"/>
      <c r="C15" s="19">
        <f aca="true" t="shared" si="2" ref="C15:Y15">SUM(C16:C18)</f>
        <v>1820675861</v>
      </c>
      <c r="D15" s="19">
        <f>SUM(D16:D18)</f>
        <v>0</v>
      </c>
      <c r="E15" s="20">
        <f t="shared" si="2"/>
        <v>2297417515</v>
      </c>
      <c r="F15" s="21">
        <f t="shared" si="2"/>
        <v>2354580887</v>
      </c>
      <c r="G15" s="21">
        <f t="shared" si="2"/>
        <v>39458709</v>
      </c>
      <c r="H15" s="21">
        <f t="shared" si="2"/>
        <v>132243480</v>
      </c>
      <c r="I15" s="21">
        <f t="shared" si="2"/>
        <v>131412075</v>
      </c>
      <c r="J15" s="21">
        <f t="shared" si="2"/>
        <v>303114264</v>
      </c>
      <c r="K15" s="21">
        <f t="shared" si="2"/>
        <v>184500003</v>
      </c>
      <c r="L15" s="21">
        <f t="shared" si="2"/>
        <v>141943321</v>
      </c>
      <c r="M15" s="21">
        <f t="shared" si="2"/>
        <v>163424351</v>
      </c>
      <c r="N15" s="21">
        <f t="shared" si="2"/>
        <v>489867675</v>
      </c>
      <c r="O15" s="21">
        <f t="shared" si="2"/>
        <v>129900806</v>
      </c>
      <c r="P15" s="21">
        <f t="shared" si="2"/>
        <v>202659714</v>
      </c>
      <c r="Q15" s="21">
        <f t="shared" si="2"/>
        <v>193579296</v>
      </c>
      <c r="R15" s="21">
        <f t="shared" si="2"/>
        <v>526139816</v>
      </c>
      <c r="S15" s="21">
        <f t="shared" si="2"/>
        <v>96782901</v>
      </c>
      <c r="T15" s="21">
        <f t="shared" si="2"/>
        <v>91121086</v>
      </c>
      <c r="U15" s="21">
        <f t="shared" si="2"/>
        <v>74068334</v>
      </c>
      <c r="V15" s="21">
        <f t="shared" si="2"/>
        <v>261972321</v>
      </c>
      <c r="W15" s="21">
        <f t="shared" si="2"/>
        <v>1581094076</v>
      </c>
      <c r="X15" s="21">
        <f t="shared" si="2"/>
        <v>2354580900</v>
      </c>
      <c r="Y15" s="21">
        <f t="shared" si="2"/>
        <v>-773486824</v>
      </c>
      <c r="Z15" s="4">
        <f>+IF(X15&lt;&gt;0,+(Y15/X15)*100,0)</f>
        <v>-32.850297222745674</v>
      </c>
      <c r="AA15" s="19">
        <f>SUM(AA16:AA18)</f>
        <v>2354580887</v>
      </c>
    </row>
    <row r="16" spans="1:27" ht="12.75">
      <c r="A16" s="5" t="s">
        <v>42</v>
      </c>
      <c r="B16" s="3"/>
      <c r="C16" s="22">
        <v>361835230</v>
      </c>
      <c r="D16" s="22"/>
      <c r="E16" s="23">
        <v>450811396</v>
      </c>
      <c r="F16" s="24">
        <v>421007999</v>
      </c>
      <c r="G16" s="24">
        <v>29529286</v>
      </c>
      <c r="H16" s="24">
        <v>35559989</v>
      </c>
      <c r="I16" s="24">
        <v>29714299</v>
      </c>
      <c r="J16" s="24">
        <v>94803574</v>
      </c>
      <c r="K16" s="24">
        <v>35795397</v>
      </c>
      <c r="L16" s="24">
        <v>37455949</v>
      </c>
      <c r="M16" s="24">
        <v>30092284</v>
      </c>
      <c r="N16" s="24">
        <v>103343630</v>
      </c>
      <c r="O16" s="24">
        <v>30437907</v>
      </c>
      <c r="P16" s="24">
        <v>31500109</v>
      </c>
      <c r="Q16" s="24">
        <v>28235591</v>
      </c>
      <c r="R16" s="24">
        <v>90173607</v>
      </c>
      <c r="S16" s="24">
        <v>27163477</v>
      </c>
      <c r="T16" s="24">
        <v>26830131</v>
      </c>
      <c r="U16" s="24">
        <v>32091618</v>
      </c>
      <c r="V16" s="24">
        <v>86085226</v>
      </c>
      <c r="W16" s="24">
        <v>374406037</v>
      </c>
      <c r="X16" s="24">
        <v>421007997</v>
      </c>
      <c r="Y16" s="24">
        <v>-46601960</v>
      </c>
      <c r="Z16" s="6">
        <v>-11.07</v>
      </c>
      <c r="AA16" s="22">
        <v>421007999</v>
      </c>
    </row>
    <row r="17" spans="1:27" ht="12.75">
      <c r="A17" s="5" t="s">
        <v>43</v>
      </c>
      <c r="B17" s="3"/>
      <c r="C17" s="22">
        <v>1435993418</v>
      </c>
      <c r="D17" s="22"/>
      <c r="E17" s="23">
        <v>1831774696</v>
      </c>
      <c r="F17" s="24">
        <v>1903459631</v>
      </c>
      <c r="G17" s="24">
        <v>17031530</v>
      </c>
      <c r="H17" s="24">
        <v>89018965</v>
      </c>
      <c r="I17" s="24">
        <v>100942499</v>
      </c>
      <c r="J17" s="24">
        <v>206992994</v>
      </c>
      <c r="K17" s="24">
        <v>148095720</v>
      </c>
      <c r="L17" s="24">
        <v>104024611</v>
      </c>
      <c r="M17" s="24">
        <v>130594764</v>
      </c>
      <c r="N17" s="24">
        <v>382715095</v>
      </c>
      <c r="O17" s="24">
        <v>98466081</v>
      </c>
      <c r="P17" s="24">
        <v>163507365</v>
      </c>
      <c r="Q17" s="24">
        <v>162972597</v>
      </c>
      <c r="R17" s="24">
        <v>424946043</v>
      </c>
      <c r="S17" s="24">
        <v>68978465</v>
      </c>
      <c r="T17" s="24">
        <v>64034397</v>
      </c>
      <c r="U17" s="24">
        <v>41917734</v>
      </c>
      <c r="V17" s="24">
        <v>174930596</v>
      </c>
      <c r="W17" s="24">
        <v>1189584728</v>
      </c>
      <c r="X17" s="24">
        <v>1903459643</v>
      </c>
      <c r="Y17" s="24">
        <v>-713874915</v>
      </c>
      <c r="Z17" s="6">
        <v>-37.5</v>
      </c>
      <c r="AA17" s="22">
        <v>1903459631</v>
      </c>
    </row>
    <row r="18" spans="1:27" ht="12.75">
      <c r="A18" s="5" t="s">
        <v>44</v>
      </c>
      <c r="B18" s="3"/>
      <c r="C18" s="22">
        <v>22847213</v>
      </c>
      <c r="D18" s="22"/>
      <c r="E18" s="23">
        <v>14831423</v>
      </c>
      <c r="F18" s="24">
        <v>30113257</v>
      </c>
      <c r="G18" s="24">
        <v>-7102107</v>
      </c>
      <c r="H18" s="24">
        <v>7664526</v>
      </c>
      <c r="I18" s="24">
        <v>755277</v>
      </c>
      <c r="J18" s="24">
        <v>1317696</v>
      </c>
      <c r="K18" s="24">
        <v>608886</v>
      </c>
      <c r="L18" s="24">
        <v>462761</v>
      </c>
      <c r="M18" s="24">
        <v>2737303</v>
      </c>
      <c r="N18" s="24">
        <v>3808950</v>
      </c>
      <c r="O18" s="24">
        <v>996818</v>
      </c>
      <c r="P18" s="24">
        <v>7652240</v>
      </c>
      <c r="Q18" s="24">
        <v>2371108</v>
      </c>
      <c r="R18" s="24">
        <v>11020166</v>
      </c>
      <c r="S18" s="24">
        <v>640959</v>
      </c>
      <c r="T18" s="24">
        <v>256558</v>
      </c>
      <c r="U18" s="24">
        <v>58982</v>
      </c>
      <c r="V18" s="24">
        <v>956499</v>
      </c>
      <c r="W18" s="24">
        <v>17103311</v>
      </c>
      <c r="X18" s="24">
        <v>30113260</v>
      </c>
      <c r="Y18" s="24">
        <v>-13009949</v>
      </c>
      <c r="Z18" s="6">
        <v>-43.2</v>
      </c>
      <c r="AA18" s="22">
        <v>30113257</v>
      </c>
    </row>
    <row r="19" spans="1:27" ht="12.75">
      <c r="A19" s="2" t="s">
        <v>45</v>
      </c>
      <c r="B19" s="8"/>
      <c r="C19" s="19">
        <f aca="true" t="shared" si="3" ref="C19:Y19">SUM(C20:C23)</f>
        <v>21711593801</v>
      </c>
      <c r="D19" s="19">
        <f>SUM(D20:D23)</f>
        <v>0</v>
      </c>
      <c r="E19" s="20">
        <f t="shared" si="3"/>
        <v>22228112679</v>
      </c>
      <c r="F19" s="21">
        <f t="shared" si="3"/>
        <v>22520598360</v>
      </c>
      <c r="G19" s="21">
        <f t="shared" si="3"/>
        <v>2407682284</v>
      </c>
      <c r="H19" s="21">
        <f t="shared" si="3"/>
        <v>1900987867</v>
      </c>
      <c r="I19" s="21">
        <f t="shared" si="3"/>
        <v>1776508897</v>
      </c>
      <c r="J19" s="21">
        <f t="shared" si="3"/>
        <v>6085179048</v>
      </c>
      <c r="K19" s="21">
        <f t="shared" si="3"/>
        <v>1766164805</v>
      </c>
      <c r="L19" s="21">
        <f t="shared" si="3"/>
        <v>1738231139</v>
      </c>
      <c r="M19" s="21">
        <f t="shared" si="3"/>
        <v>2147042574</v>
      </c>
      <c r="N19" s="21">
        <f t="shared" si="3"/>
        <v>5651438518</v>
      </c>
      <c r="O19" s="21">
        <f t="shared" si="3"/>
        <v>1999339695</v>
      </c>
      <c r="P19" s="21">
        <f t="shared" si="3"/>
        <v>1705366654</v>
      </c>
      <c r="Q19" s="21">
        <f t="shared" si="3"/>
        <v>2362494393</v>
      </c>
      <c r="R19" s="21">
        <f t="shared" si="3"/>
        <v>6067200742</v>
      </c>
      <c r="S19" s="21">
        <f t="shared" si="3"/>
        <v>1691221634</v>
      </c>
      <c r="T19" s="21">
        <f t="shared" si="3"/>
        <v>1694232977</v>
      </c>
      <c r="U19" s="21">
        <f t="shared" si="3"/>
        <v>1537447655</v>
      </c>
      <c r="V19" s="21">
        <f t="shared" si="3"/>
        <v>4922902266</v>
      </c>
      <c r="W19" s="21">
        <f t="shared" si="3"/>
        <v>22726720574</v>
      </c>
      <c r="X19" s="21">
        <f t="shared" si="3"/>
        <v>22520598354</v>
      </c>
      <c r="Y19" s="21">
        <f t="shared" si="3"/>
        <v>206122220</v>
      </c>
      <c r="Z19" s="4">
        <f>+IF(X19&lt;&gt;0,+(Y19/X19)*100,0)</f>
        <v>0.915260850355646</v>
      </c>
      <c r="AA19" s="19">
        <f>SUM(AA20:AA23)</f>
        <v>22520598360</v>
      </c>
    </row>
    <row r="20" spans="1:27" ht="12.75">
      <c r="A20" s="5" t="s">
        <v>46</v>
      </c>
      <c r="B20" s="3"/>
      <c r="C20" s="22">
        <v>13533184759</v>
      </c>
      <c r="D20" s="22"/>
      <c r="E20" s="23">
        <v>14080480431</v>
      </c>
      <c r="F20" s="24">
        <v>14472196852</v>
      </c>
      <c r="G20" s="24">
        <v>1395389660</v>
      </c>
      <c r="H20" s="24">
        <v>1389119972</v>
      </c>
      <c r="I20" s="24">
        <v>1304905093</v>
      </c>
      <c r="J20" s="24">
        <v>4089414725</v>
      </c>
      <c r="K20" s="24">
        <v>1285292329</v>
      </c>
      <c r="L20" s="24">
        <v>1186278825</v>
      </c>
      <c r="M20" s="24">
        <v>1141020470</v>
      </c>
      <c r="N20" s="24">
        <v>3612591624</v>
      </c>
      <c r="O20" s="24">
        <v>1244717437</v>
      </c>
      <c r="P20" s="24">
        <v>1048699045</v>
      </c>
      <c r="Q20" s="24">
        <v>1341800399</v>
      </c>
      <c r="R20" s="24">
        <v>3635216881</v>
      </c>
      <c r="S20" s="24">
        <v>1053313136</v>
      </c>
      <c r="T20" s="24">
        <v>1101813412</v>
      </c>
      <c r="U20" s="24">
        <v>1106557317</v>
      </c>
      <c r="V20" s="24">
        <v>3261683865</v>
      </c>
      <c r="W20" s="24">
        <v>14598907095</v>
      </c>
      <c r="X20" s="24">
        <v>14472196881</v>
      </c>
      <c r="Y20" s="24">
        <v>126710214</v>
      </c>
      <c r="Z20" s="6">
        <v>0.88</v>
      </c>
      <c r="AA20" s="22">
        <v>14472196852</v>
      </c>
    </row>
    <row r="21" spans="1:27" ht="12.75">
      <c r="A21" s="5" t="s">
        <v>47</v>
      </c>
      <c r="B21" s="3"/>
      <c r="C21" s="22">
        <v>4537454042</v>
      </c>
      <c r="D21" s="22"/>
      <c r="E21" s="23">
        <v>4468354295</v>
      </c>
      <c r="F21" s="24">
        <v>4454506118</v>
      </c>
      <c r="G21" s="24">
        <v>616636954</v>
      </c>
      <c r="H21" s="24">
        <v>259019490</v>
      </c>
      <c r="I21" s="24">
        <v>239672318</v>
      </c>
      <c r="J21" s="24">
        <v>1115328762</v>
      </c>
      <c r="K21" s="24">
        <v>240750466</v>
      </c>
      <c r="L21" s="24">
        <v>273779567</v>
      </c>
      <c r="M21" s="24">
        <v>612910550</v>
      </c>
      <c r="N21" s="24">
        <v>1127440583</v>
      </c>
      <c r="O21" s="24">
        <v>492311231</v>
      </c>
      <c r="P21" s="24">
        <v>337943379</v>
      </c>
      <c r="Q21" s="24">
        <v>578952305</v>
      </c>
      <c r="R21" s="24">
        <v>1409206915</v>
      </c>
      <c r="S21" s="24">
        <v>357509479</v>
      </c>
      <c r="T21" s="24">
        <v>308752827</v>
      </c>
      <c r="U21" s="24">
        <v>206341996</v>
      </c>
      <c r="V21" s="24">
        <v>872604302</v>
      </c>
      <c r="W21" s="24">
        <v>4524580562</v>
      </c>
      <c r="X21" s="24">
        <v>4454506104</v>
      </c>
      <c r="Y21" s="24">
        <v>70074458</v>
      </c>
      <c r="Z21" s="6">
        <v>1.57</v>
      </c>
      <c r="AA21" s="22">
        <v>4454506118</v>
      </c>
    </row>
    <row r="22" spans="1:27" ht="12.75">
      <c r="A22" s="5" t="s">
        <v>48</v>
      </c>
      <c r="B22" s="3"/>
      <c r="C22" s="25">
        <v>2061455460</v>
      </c>
      <c r="D22" s="25"/>
      <c r="E22" s="26">
        <v>1956104166</v>
      </c>
      <c r="F22" s="27">
        <v>1905725013</v>
      </c>
      <c r="G22" s="27">
        <v>108683125</v>
      </c>
      <c r="H22" s="27">
        <v>143781467</v>
      </c>
      <c r="I22" s="27">
        <v>122108512</v>
      </c>
      <c r="J22" s="27">
        <v>374573104</v>
      </c>
      <c r="K22" s="27">
        <v>126649495</v>
      </c>
      <c r="L22" s="27">
        <v>166976692</v>
      </c>
      <c r="M22" s="27">
        <v>147051434</v>
      </c>
      <c r="N22" s="27">
        <v>440677621</v>
      </c>
      <c r="O22" s="27">
        <v>149823130</v>
      </c>
      <c r="P22" s="27">
        <v>209020417</v>
      </c>
      <c r="Q22" s="27">
        <v>227013990</v>
      </c>
      <c r="R22" s="27">
        <v>585857537</v>
      </c>
      <c r="S22" s="27">
        <v>178983931</v>
      </c>
      <c r="T22" s="27">
        <v>177919392</v>
      </c>
      <c r="U22" s="27">
        <v>117791079</v>
      </c>
      <c r="V22" s="27">
        <v>474694402</v>
      </c>
      <c r="W22" s="27">
        <v>1875802664</v>
      </c>
      <c r="X22" s="27">
        <v>1905725012</v>
      </c>
      <c r="Y22" s="27">
        <v>-29922348</v>
      </c>
      <c r="Z22" s="7">
        <v>-1.57</v>
      </c>
      <c r="AA22" s="25">
        <v>1905725013</v>
      </c>
    </row>
    <row r="23" spans="1:27" ht="12.75">
      <c r="A23" s="5" t="s">
        <v>49</v>
      </c>
      <c r="B23" s="3"/>
      <c r="C23" s="22">
        <v>1579499540</v>
      </c>
      <c r="D23" s="22"/>
      <c r="E23" s="23">
        <v>1723173787</v>
      </c>
      <c r="F23" s="24">
        <v>1688170377</v>
      </c>
      <c r="G23" s="24">
        <v>286972545</v>
      </c>
      <c r="H23" s="24">
        <v>109066938</v>
      </c>
      <c r="I23" s="24">
        <v>109822974</v>
      </c>
      <c r="J23" s="24">
        <v>505862457</v>
      </c>
      <c r="K23" s="24">
        <v>113472515</v>
      </c>
      <c r="L23" s="24">
        <v>111196055</v>
      </c>
      <c r="M23" s="24">
        <v>246060120</v>
      </c>
      <c r="N23" s="24">
        <v>470728690</v>
      </c>
      <c r="O23" s="24">
        <v>112487897</v>
      </c>
      <c r="P23" s="24">
        <v>109703813</v>
      </c>
      <c r="Q23" s="24">
        <v>214727699</v>
      </c>
      <c r="R23" s="24">
        <v>436919409</v>
      </c>
      <c r="S23" s="24">
        <v>101415088</v>
      </c>
      <c r="T23" s="24">
        <v>105747346</v>
      </c>
      <c r="U23" s="24">
        <v>106757263</v>
      </c>
      <c r="V23" s="24">
        <v>313919697</v>
      </c>
      <c r="W23" s="24">
        <v>1727430253</v>
      </c>
      <c r="X23" s="24">
        <v>1688170357</v>
      </c>
      <c r="Y23" s="24">
        <v>39259896</v>
      </c>
      <c r="Z23" s="6">
        <v>2.33</v>
      </c>
      <c r="AA23" s="22">
        <v>1688170377</v>
      </c>
    </row>
    <row r="24" spans="1:27" ht="12.75">
      <c r="A24" s="2" t="s">
        <v>50</v>
      </c>
      <c r="B24" s="8" t="s">
        <v>51</v>
      </c>
      <c r="C24" s="19">
        <v>294999805</v>
      </c>
      <c r="D24" s="19"/>
      <c r="E24" s="20">
        <v>291602302</v>
      </c>
      <c r="F24" s="21">
        <v>221251659</v>
      </c>
      <c r="G24" s="21">
        <v>22388665</v>
      </c>
      <c r="H24" s="21">
        <v>21603807</v>
      </c>
      <c r="I24" s="21">
        <v>34874783</v>
      </c>
      <c r="J24" s="21">
        <v>78867255</v>
      </c>
      <c r="K24" s="21">
        <v>35400722</v>
      </c>
      <c r="L24" s="21">
        <v>33027263</v>
      </c>
      <c r="M24" s="21">
        <v>5226558</v>
      </c>
      <c r="N24" s="21">
        <v>73654543</v>
      </c>
      <c r="O24" s="21">
        <v>12837030</v>
      </c>
      <c r="P24" s="21">
        <v>29551223</v>
      </c>
      <c r="Q24" s="21">
        <v>7762545</v>
      </c>
      <c r="R24" s="21">
        <v>50150798</v>
      </c>
      <c r="S24" s="21">
        <v>3686322</v>
      </c>
      <c r="T24" s="21">
        <v>4263018</v>
      </c>
      <c r="U24" s="21">
        <v>17508629</v>
      </c>
      <c r="V24" s="21">
        <v>25457969</v>
      </c>
      <c r="W24" s="21">
        <v>228130565</v>
      </c>
      <c r="X24" s="21">
        <v>221251656</v>
      </c>
      <c r="Y24" s="21">
        <v>6878909</v>
      </c>
      <c r="Z24" s="4">
        <v>3.11</v>
      </c>
      <c r="AA24" s="19">
        <v>221251659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42579362871</v>
      </c>
      <c r="D25" s="40">
        <f>+D5+D9+D15+D19+D24</f>
        <v>0</v>
      </c>
      <c r="E25" s="41">
        <f t="shared" si="4"/>
        <v>43473543582</v>
      </c>
      <c r="F25" s="42">
        <f t="shared" si="4"/>
        <v>43862422094</v>
      </c>
      <c r="G25" s="42">
        <f t="shared" si="4"/>
        <v>4056109152</v>
      </c>
      <c r="H25" s="42">
        <f t="shared" si="4"/>
        <v>4217287389</v>
      </c>
      <c r="I25" s="42">
        <f t="shared" si="4"/>
        <v>3167359269</v>
      </c>
      <c r="J25" s="42">
        <f t="shared" si="4"/>
        <v>11440755810</v>
      </c>
      <c r="K25" s="42">
        <f t="shared" si="4"/>
        <v>3364412451</v>
      </c>
      <c r="L25" s="42">
        <f t="shared" si="4"/>
        <v>3238484531</v>
      </c>
      <c r="M25" s="42">
        <f t="shared" si="4"/>
        <v>4926771953</v>
      </c>
      <c r="N25" s="42">
        <f t="shared" si="4"/>
        <v>11529668935</v>
      </c>
      <c r="O25" s="42">
        <f t="shared" si="4"/>
        <v>3541189416</v>
      </c>
      <c r="P25" s="42">
        <f t="shared" si="4"/>
        <v>3225779141</v>
      </c>
      <c r="Q25" s="42">
        <f t="shared" si="4"/>
        <v>4959307638</v>
      </c>
      <c r="R25" s="42">
        <f t="shared" si="4"/>
        <v>11726276195</v>
      </c>
      <c r="S25" s="42">
        <f t="shared" si="4"/>
        <v>3030486537</v>
      </c>
      <c r="T25" s="42">
        <f t="shared" si="4"/>
        <v>3146952923</v>
      </c>
      <c r="U25" s="42">
        <f t="shared" si="4"/>
        <v>2665080778</v>
      </c>
      <c r="V25" s="42">
        <f t="shared" si="4"/>
        <v>8842520238</v>
      </c>
      <c r="W25" s="42">
        <f t="shared" si="4"/>
        <v>43539221178</v>
      </c>
      <c r="X25" s="42">
        <f t="shared" si="4"/>
        <v>43862422058</v>
      </c>
      <c r="Y25" s="42">
        <f t="shared" si="4"/>
        <v>-323200880</v>
      </c>
      <c r="Z25" s="43">
        <f>+IF(X25&lt;&gt;0,+(Y25/X25)*100,0)</f>
        <v>-0.7368514204998214</v>
      </c>
      <c r="AA25" s="40">
        <f>+AA5+AA9+AA15+AA19+AA24</f>
        <v>43862422094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7973764641</v>
      </c>
      <c r="D28" s="19">
        <f>SUM(D29:D31)</f>
        <v>0</v>
      </c>
      <c r="E28" s="20">
        <f t="shared" si="5"/>
        <v>8994791035</v>
      </c>
      <c r="F28" s="21">
        <f t="shared" si="5"/>
        <v>9265752883</v>
      </c>
      <c r="G28" s="21">
        <f t="shared" si="5"/>
        <v>548357766</v>
      </c>
      <c r="H28" s="21">
        <f t="shared" si="5"/>
        <v>632735822</v>
      </c>
      <c r="I28" s="21">
        <f t="shared" si="5"/>
        <v>619193708</v>
      </c>
      <c r="J28" s="21">
        <f t="shared" si="5"/>
        <v>1800287296</v>
      </c>
      <c r="K28" s="21">
        <f t="shared" si="5"/>
        <v>645966563</v>
      </c>
      <c r="L28" s="21">
        <f t="shared" si="5"/>
        <v>789556254</v>
      </c>
      <c r="M28" s="21">
        <f t="shared" si="5"/>
        <v>626878550</v>
      </c>
      <c r="N28" s="21">
        <f t="shared" si="5"/>
        <v>2062401367</v>
      </c>
      <c r="O28" s="21">
        <f t="shared" si="5"/>
        <v>637286593</v>
      </c>
      <c r="P28" s="21">
        <f t="shared" si="5"/>
        <v>642197842</v>
      </c>
      <c r="Q28" s="21">
        <f t="shared" si="5"/>
        <v>652689983</v>
      </c>
      <c r="R28" s="21">
        <f t="shared" si="5"/>
        <v>1932174418</v>
      </c>
      <c r="S28" s="21">
        <f t="shared" si="5"/>
        <v>619498836</v>
      </c>
      <c r="T28" s="21">
        <f t="shared" si="5"/>
        <v>668802926</v>
      </c>
      <c r="U28" s="21">
        <f t="shared" si="5"/>
        <v>786763437</v>
      </c>
      <c r="V28" s="21">
        <f t="shared" si="5"/>
        <v>2075065199</v>
      </c>
      <c r="W28" s="21">
        <f t="shared" si="5"/>
        <v>7869928280</v>
      </c>
      <c r="X28" s="21">
        <f t="shared" si="5"/>
        <v>9265753324</v>
      </c>
      <c r="Y28" s="21">
        <f t="shared" si="5"/>
        <v>-1395825044</v>
      </c>
      <c r="Z28" s="4">
        <f>+IF(X28&lt;&gt;0,+(Y28/X28)*100,0)</f>
        <v>-15.064344961402732</v>
      </c>
      <c r="AA28" s="19">
        <f>SUM(AA29:AA31)</f>
        <v>9265752883</v>
      </c>
    </row>
    <row r="29" spans="1:27" ht="12.75">
      <c r="A29" s="5" t="s">
        <v>32</v>
      </c>
      <c r="B29" s="3"/>
      <c r="C29" s="22">
        <v>427040756</v>
      </c>
      <c r="D29" s="22"/>
      <c r="E29" s="23">
        <v>535008473</v>
      </c>
      <c r="F29" s="24">
        <v>531248221</v>
      </c>
      <c r="G29" s="24">
        <v>46334692</v>
      </c>
      <c r="H29" s="24">
        <v>33825110</v>
      </c>
      <c r="I29" s="24">
        <v>35931333</v>
      </c>
      <c r="J29" s="24">
        <v>116091135</v>
      </c>
      <c r="K29" s="24">
        <v>36033101</v>
      </c>
      <c r="L29" s="24">
        <v>45292817</v>
      </c>
      <c r="M29" s="24">
        <v>36921274</v>
      </c>
      <c r="N29" s="24">
        <v>118247192</v>
      </c>
      <c r="O29" s="24">
        <v>35154100</v>
      </c>
      <c r="P29" s="24">
        <v>35539031</v>
      </c>
      <c r="Q29" s="24">
        <v>35566980</v>
      </c>
      <c r="R29" s="24">
        <v>106260111</v>
      </c>
      <c r="S29" s="24">
        <v>38847997</v>
      </c>
      <c r="T29" s="24">
        <v>53297320</v>
      </c>
      <c r="U29" s="24">
        <v>55324744</v>
      </c>
      <c r="V29" s="24">
        <v>147470061</v>
      </c>
      <c r="W29" s="24">
        <v>488068499</v>
      </c>
      <c r="X29" s="24">
        <v>531248370</v>
      </c>
      <c r="Y29" s="24">
        <v>-43179871</v>
      </c>
      <c r="Z29" s="6">
        <v>-8.13</v>
      </c>
      <c r="AA29" s="22">
        <v>531248221</v>
      </c>
    </row>
    <row r="30" spans="1:27" ht="12.75">
      <c r="A30" s="5" t="s">
        <v>33</v>
      </c>
      <c r="B30" s="3"/>
      <c r="C30" s="25">
        <v>7503883976</v>
      </c>
      <c r="D30" s="25"/>
      <c r="E30" s="26">
        <v>8413697545</v>
      </c>
      <c r="F30" s="27">
        <v>8687644999</v>
      </c>
      <c r="G30" s="27">
        <v>498068085</v>
      </c>
      <c r="H30" s="27">
        <v>595261139</v>
      </c>
      <c r="I30" s="27">
        <v>579481625</v>
      </c>
      <c r="J30" s="27">
        <v>1672810849</v>
      </c>
      <c r="K30" s="27">
        <v>606259361</v>
      </c>
      <c r="L30" s="27">
        <v>738812478</v>
      </c>
      <c r="M30" s="27">
        <v>586261076</v>
      </c>
      <c r="N30" s="27">
        <v>1931332915</v>
      </c>
      <c r="O30" s="27">
        <v>598283624</v>
      </c>
      <c r="P30" s="27">
        <v>602956063</v>
      </c>
      <c r="Q30" s="27">
        <v>613339068</v>
      </c>
      <c r="R30" s="27">
        <v>1814578755</v>
      </c>
      <c r="S30" s="27">
        <v>576822243</v>
      </c>
      <c r="T30" s="27">
        <v>611879005</v>
      </c>
      <c r="U30" s="27">
        <v>727446322</v>
      </c>
      <c r="V30" s="27">
        <v>1916147570</v>
      </c>
      <c r="W30" s="27">
        <v>7334870089</v>
      </c>
      <c r="X30" s="27">
        <v>8687645260</v>
      </c>
      <c r="Y30" s="27">
        <v>-1352775171</v>
      </c>
      <c r="Z30" s="7">
        <v>-15.57</v>
      </c>
      <c r="AA30" s="25">
        <v>8687644999</v>
      </c>
    </row>
    <row r="31" spans="1:27" ht="12.75">
      <c r="A31" s="5" t="s">
        <v>34</v>
      </c>
      <c r="B31" s="3"/>
      <c r="C31" s="22">
        <v>42839909</v>
      </c>
      <c r="D31" s="22"/>
      <c r="E31" s="23">
        <v>46085017</v>
      </c>
      <c r="F31" s="24">
        <v>46859663</v>
      </c>
      <c r="G31" s="24">
        <v>3954989</v>
      </c>
      <c r="H31" s="24">
        <v>3649573</v>
      </c>
      <c r="I31" s="24">
        <v>3780750</v>
      </c>
      <c r="J31" s="24">
        <v>11385312</v>
      </c>
      <c r="K31" s="24">
        <v>3674101</v>
      </c>
      <c r="L31" s="24">
        <v>5450959</v>
      </c>
      <c r="M31" s="24">
        <v>3696200</v>
      </c>
      <c r="N31" s="24">
        <v>12821260</v>
      </c>
      <c r="O31" s="24">
        <v>3848869</v>
      </c>
      <c r="P31" s="24">
        <v>3702748</v>
      </c>
      <c r="Q31" s="24">
        <v>3783935</v>
      </c>
      <c r="R31" s="24">
        <v>11335552</v>
      </c>
      <c r="S31" s="24">
        <v>3828596</v>
      </c>
      <c r="T31" s="24">
        <v>3626601</v>
      </c>
      <c r="U31" s="24">
        <v>3992371</v>
      </c>
      <c r="V31" s="24">
        <v>11447568</v>
      </c>
      <c r="W31" s="24">
        <v>46989692</v>
      </c>
      <c r="X31" s="24">
        <v>46859694</v>
      </c>
      <c r="Y31" s="24">
        <v>129998</v>
      </c>
      <c r="Z31" s="6">
        <v>0.28</v>
      </c>
      <c r="AA31" s="22">
        <v>46859663</v>
      </c>
    </row>
    <row r="32" spans="1:27" ht="12.75">
      <c r="A32" s="2" t="s">
        <v>35</v>
      </c>
      <c r="B32" s="3"/>
      <c r="C32" s="19">
        <f aca="true" t="shared" si="6" ref="C32:Y32">SUM(C33:C37)</f>
        <v>7288097448</v>
      </c>
      <c r="D32" s="19">
        <f>SUM(D33:D37)</f>
        <v>0</v>
      </c>
      <c r="E32" s="20">
        <f t="shared" si="6"/>
        <v>7786155801</v>
      </c>
      <c r="F32" s="21">
        <f t="shared" si="6"/>
        <v>7889156725</v>
      </c>
      <c r="G32" s="21">
        <f t="shared" si="6"/>
        <v>449211825</v>
      </c>
      <c r="H32" s="21">
        <f t="shared" si="6"/>
        <v>567429613</v>
      </c>
      <c r="I32" s="21">
        <f t="shared" si="6"/>
        <v>602164697</v>
      </c>
      <c r="J32" s="21">
        <f t="shared" si="6"/>
        <v>1618806135</v>
      </c>
      <c r="K32" s="21">
        <f t="shared" si="6"/>
        <v>631681866</v>
      </c>
      <c r="L32" s="21">
        <f t="shared" si="6"/>
        <v>827141924</v>
      </c>
      <c r="M32" s="21">
        <f t="shared" si="6"/>
        <v>619895212</v>
      </c>
      <c r="N32" s="21">
        <f t="shared" si="6"/>
        <v>2078719002</v>
      </c>
      <c r="O32" s="21">
        <f t="shared" si="6"/>
        <v>604280718</v>
      </c>
      <c r="P32" s="21">
        <f t="shared" si="6"/>
        <v>617874155</v>
      </c>
      <c r="Q32" s="21">
        <f t="shared" si="6"/>
        <v>674622698</v>
      </c>
      <c r="R32" s="21">
        <f t="shared" si="6"/>
        <v>1896777571</v>
      </c>
      <c r="S32" s="21">
        <f t="shared" si="6"/>
        <v>584174360</v>
      </c>
      <c r="T32" s="21">
        <f t="shared" si="6"/>
        <v>634586213</v>
      </c>
      <c r="U32" s="21">
        <f t="shared" si="6"/>
        <v>878207190</v>
      </c>
      <c r="V32" s="21">
        <f t="shared" si="6"/>
        <v>2096967763</v>
      </c>
      <c r="W32" s="21">
        <f t="shared" si="6"/>
        <v>7691270471</v>
      </c>
      <c r="X32" s="21">
        <f t="shared" si="6"/>
        <v>7889156749</v>
      </c>
      <c r="Y32" s="21">
        <f t="shared" si="6"/>
        <v>-197886278</v>
      </c>
      <c r="Z32" s="4">
        <f>+IF(X32&lt;&gt;0,+(Y32/X32)*100,0)</f>
        <v>-2.5083324402837266</v>
      </c>
      <c r="AA32" s="19">
        <f>SUM(AA33:AA37)</f>
        <v>7889156725</v>
      </c>
    </row>
    <row r="33" spans="1:27" ht="12.75">
      <c r="A33" s="5" t="s">
        <v>36</v>
      </c>
      <c r="B33" s="3"/>
      <c r="C33" s="22">
        <v>899370776</v>
      </c>
      <c r="D33" s="22"/>
      <c r="E33" s="23">
        <v>971923846</v>
      </c>
      <c r="F33" s="24">
        <v>1030304627</v>
      </c>
      <c r="G33" s="24">
        <v>55717824</v>
      </c>
      <c r="H33" s="24">
        <v>64935576</v>
      </c>
      <c r="I33" s="24">
        <v>67835572</v>
      </c>
      <c r="J33" s="24">
        <v>188488972</v>
      </c>
      <c r="K33" s="24">
        <v>70923873</v>
      </c>
      <c r="L33" s="24">
        <v>108821732</v>
      </c>
      <c r="M33" s="24">
        <v>77690879</v>
      </c>
      <c r="N33" s="24">
        <v>257436484</v>
      </c>
      <c r="O33" s="24">
        <v>72695323</v>
      </c>
      <c r="P33" s="24">
        <v>77672217</v>
      </c>
      <c r="Q33" s="24">
        <v>89418214</v>
      </c>
      <c r="R33" s="24">
        <v>239785754</v>
      </c>
      <c r="S33" s="24">
        <v>71455284</v>
      </c>
      <c r="T33" s="24">
        <v>95109977</v>
      </c>
      <c r="U33" s="24">
        <v>124679831</v>
      </c>
      <c r="V33" s="24">
        <v>291245092</v>
      </c>
      <c r="W33" s="24">
        <v>976956302</v>
      </c>
      <c r="X33" s="24">
        <v>1030304668</v>
      </c>
      <c r="Y33" s="24">
        <v>-53348366</v>
      </c>
      <c r="Z33" s="6">
        <v>-5.18</v>
      </c>
      <c r="AA33" s="22">
        <v>1030304627</v>
      </c>
    </row>
    <row r="34" spans="1:27" ht="12.75">
      <c r="A34" s="5" t="s">
        <v>37</v>
      </c>
      <c r="B34" s="3"/>
      <c r="C34" s="22">
        <v>1185198835</v>
      </c>
      <c r="D34" s="22"/>
      <c r="E34" s="23">
        <v>1115779187</v>
      </c>
      <c r="F34" s="24">
        <v>1121847805</v>
      </c>
      <c r="G34" s="24">
        <v>64707877</v>
      </c>
      <c r="H34" s="24">
        <v>82658588</v>
      </c>
      <c r="I34" s="24">
        <v>87924307</v>
      </c>
      <c r="J34" s="24">
        <v>235290772</v>
      </c>
      <c r="K34" s="24">
        <v>99511246</v>
      </c>
      <c r="L34" s="24">
        <v>133065018</v>
      </c>
      <c r="M34" s="24">
        <v>104389578</v>
      </c>
      <c r="N34" s="24">
        <v>336965842</v>
      </c>
      <c r="O34" s="24">
        <v>103714554</v>
      </c>
      <c r="P34" s="24">
        <v>95110149</v>
      </c>
      <c r="Q34" s="24">
        <v>119929398</v>
      </c>
      <c r="R34" s="24">
        <v>318754101</v>
      </c>
      <c r="S34" s="24">
        <v>87488859</v>
      </c>
      <c r="T34" s="24">
        <v>89784690</v>
      </c>
      <c r="U34" s="24">
        <v>147393062</v>
      </c>
      <c r="V34" s="24">
        <v>324666611</v>
      </c>
      <c r="W34" s="24">
        <v>1215677326</v>
      </c>
      <c r="X34" s="24">
        <v>1121847412</v>
      </c>
      <c r="Y34" s="24">
        <v>93829914</v>
      </c>
      <c r="Z34" s="6">
        <v>8.36</v>
      </c>
      <c r="AA34" s="22">
        <v>1121847805</v>
      </c>
    </row>
    <row r="35" spans="1:27" ht="12.75">
      <c r="A35" s="5" t="s">
        <v>38</v>
      </c>
      <c r="B35" s="3"/>
      <c r="C35" s="22">
        <v>2882897063</v>
      </c>
      <c r="D35" s="22"/>
      <c r="E35" s="23">
        <v>2910538472</v>
      </c>
      <c r="F35" s="24">
        <v>2930975700</v>
      </c>
      <c r="G35" s="24">
        <v>191474241</v>
      </c>
      <c r="H35" s="24">
        <v>228722369</v>
      </c>
      <c r="I35" s="24">
        <v>234023270</v>
      </c>
      <c r="J35" s="24">
        <v>654219880</v>
      </c>
      <c r="K35" s="24">
        <v>239442439</v>
      </c>
      <c r="L35" s="24">
        <v>311617077</v>
      </c>
      <c r="M35" s="24">
        <v>237579308</v>
      </c>
      <c r="N35" s="24">
        <v>788638824</v>
      </c>
      <c r="O35" s="24">
        <v>246965045</v>
      </c>
      <c r="P35" s="24">
        <v>247227758</v>
      </c>
      <c r="Q35" s="24">
        <v>236019913</v>
      </c>
      <c r="R35" s="24">
        <v>730212716</v>
      </c>
      <c r="S35" s="24">
        <v>245103287</v>
      </c>
      <c r="T35" s="24">
        <v>250352823</v>
      </c>
      <c r="U35" s="24">
        <v>246025614</v>
      </c>
      <c r="V35" s="24">
        <v>741481724</v>
      </c>
      <c r="W35" s="24">
        <v>2914553144</v>
      </c>
      <c r="X35" s="24">
        <v>2930975843</v>
      </c>
      <c r="Y35" s="24">
        <v>-16422699</v>
      </c>
      <c r="Z35" s="6">
        <v>-0.56</v>
      </c>
      <c r="AA35" s="22">
        <v>2930975700</v>
      </c>
    </row>
    <row r="36" spans="1:27" ht="12.75">
      <c r="A36" s="5" t="s">
        <v>39</v>
      </c>
      <c r="B36" s="3"/>
      <c r="C36" s="22">
        <v>1155841208</v>
      </c>
      <c r="D36" s="22"/>
      <c r="E36" s="23">
        <v>1480066721</v>
      </c>
      <c r="F36" s="24">
        <v>1558889300</v>
      </c>
      <c r="G36" s="24">
        <v>63755776</v>
      </c>
      <c r="H36" s="24">
        <v>108189653</v>
      </c>
      <c r="I36" s="24">
        <v>115838504</v>
      </c>
      <c r="J36" s="24">
        <v>287783933</v>
      </c>
      <c r="K36" s="24">
        <v>104531978</v>
      </c>
      <c r="L36" s="24">
        <v>138674988</v>
      </c>
      <c r="M36" s="24">
        <v>89001613</v>
      </c>
      <c r="N36" s="24">
        <v>332208579</v>
      </c>
      <c r="O36" s="24">
        <v>76455938</v>
      </c>
      <c r="P36" s="24">
        <v>103246023</v>
      </c>
      <c r="Q36" s="24">
        <v>121328839</v>
      </c>
      <c r="R36" s="24">
        <v>301030800</v>
      </c>
      <c r="S36" s="24">
        <v>76876140</v>
      </c>
      <c r="T36" s="24">
        <v>117089140</v>
      </c>
      <c r="U36" s="24">
        <v>222130223</v>
      </c>
      <c r="V36" s="24">
        <v>416095503</v>
      </c>
      <c r="W36" s="24">
        <v>1337118815</v>
      </c>
      <c r="X36" s="24">
        <v>1558889348</v>
      </c>
      <c r="Y36" s="24">
        <v>-221770533</v>
      </c>
      <c r="Z36" s="6">
        <v>-14.23</v>
      </c>
      <c r="AA36" s="22">
        <v>1558889300</v>
      </c>
    </row>
    <row r="37" spans="1:27" ht="12.75">
      <c r="A37" s="5" t="s">
        <v>40</v>
      </c>
      <c r="B37" s="3"/>
      <c r="C37" s="25">
        <v>1164789566</v>
      </c>
      <c r="D37" s="25"/>
      <c r="E37" s="26">
        <v>1307847575</v>
      </c>
      <c r="F37" s="27">
        <v>1247139293</v>
      </c>
      <c r="G37" s="27">
        <v>73556107</v>
      </c>
      <c r="H37" s="27">
        <v>82923427</v>
      </c>
      <c r="I37" s="27">
        <v>96543044</v>
      </c>
      <c r="J37" s="27">
        <v>253022578</v>
      </c>
      <c r="K37" s="27">
        <v>117272330</v>
      </c>
      <c r="L37" s="27">
        <v>134963109</v>
      </c>
      <c r="M37" s="27">
        <v>111233834</v>
      </c>
      <c r="N37" s="27">
        <v>363469273</v>
      </c>
      <c r="O37" s="27">
        <v>104449858</v>
      </c>
      <c r="P37" s="27">
        <v>94618008</v>
      </c>
      <c r="Q37" s="27">
        <v>107926334</v>
      </c>
      <c r="R37" s="27">
        <v>306994200</v>
      </c>
      <c r="S37" s="27">
        <v>103250790</v>
      </c>
      <c r="T37" s="27">
        <v>82249583</v>
      </c>
      <c r="U37" s="27">
        <v>137978460</v>
      </c>
      <c r="V37" s="27">
        <v>323478833</v>
      </c>
      <c r="W37" s="27">
        <v>1246964884</v>
      </c>
      <c r="X37" s="27">
        <v>1247139478</v>
      </c>
      <c r="Y37" s="27">
        <v>-174594</v>
      </c>
      <c r="Z37" s="7">
        <v>-0.01</v>
      </c>
      <c r="AA37" s="25">
        <v>1247139293</v>
      </c>
    </row>
    <row r="38" spans="1:27" ht="12.75">
      <c r="A38" s="2" t="s">
        <v>41</v>
      </c>
      <c r="B38" s="8"/>
      <c r="C38" s="19">
        <f aca="true" t="shared" si="7" ref="C38:Y38">SUM(C39:C41)</f>
        <v>4439158290</v>
      </c>
      <c r="D38" s="19">
        <f>SUM(D39:D41)</f>
        <v>0</v>
      </c>
      <c r="E38" s="20">
        <f t="shared" si="7"/>
        <v>5277185865</v>
      </c>
      <c r="F38" s="21">
        <f t="shared" si="7"/>
        <v>5082849674</v>
      </c>
      <c r="G38" s="21">
        <f t="shared" si="7"/>
        <v>207053979</v>
      </c>
      <c r="H38" s="21">
        <f t="shared" si="7"/>
        <v>339015975</v>
      </c>
      <c r="I38" s="21">
        <f t="shared" si="7"/>
        <v>428605397</v>
      </c>
      <c r="J38" s="21">
        <f t="shared" si="7"/>
        <v>974675351</v>
      </c>
      <c r="K38" s="21">
        <f t="shared" si="7"/>
        <v>396423241</v>
      </c>
      <c r="L38" s="21">
        <f t="shared" si="7"/>
        <v>436684622</v>
      </c>
      <c r="M38" s="21">
        <f t="shared" si="7"/>
        <v>454363066</v>
      </c>
      <c r="N38" s="21">
        <f t="shared" si="7"/>
        <v>1287470929</v>
      </c>
      <c r="O38" s="21">
        <f t="shared" si="7"/>
        <v>339243280</v>
      </c>
      <c r="P38" s="21">
        <f t="shared" si="7"/>
        <v>449046978</v>
      </c>
      <c r="Q38" s="21">
        <f t="shared" si="7"/>
        <v>443985563</v>
      </c>
      <c r="R38" s="21">
        <f t="shared" si="7"/>
        <v>1232275821</v>
      </c>
      <c r="S38" s="21">
        <f t="shared" si="7"/>
        <v>336958927</v>
      </c>
      <c r="T38" s="21">
        <f t="shared" si="7"/>
        <v>335432963</v>
      </c>
      <c r="U38" s="21">
        <f t="shared" si="7"/>
        <v>519277278</v>
      </c>
      <c r="V38" s="21">
        <f t="shared" si="7"/>
        <v>1191669168</v>
      </c>
      <c r="W38" s="21">
        <f t="shared" si="7"/>
        <v>4686091269</v>
      </c>
      <c r="X38" s="21">
        <f t="shared" si="7"/>
        <v>5082849614</v>
      </c>
      <c r="Y38" s="21">
        <f t="shared" si="7"/>
        <v>-396758345</v>
      </c>
      <c r="Z38" s="4">
        <f>+IF(X38&lt;&gt;0,+(Y38/X38)*100,0)</f>
        <v>-7.805824982647225</v>
      </c>
      <c r="AA38" s="19">
        <f>SUM(AA39:AA41)</f>
        <v>5082849674</v>
      </c>
    </row>
    <row r="39" spans="1:27" ht="12.75">
      <c r="A39" s="5" t="s">
        <v>42</v>
      </c>
      <c r="B39" s="3"/>
      <c r="C39" s="22">
        <v>1032719262</v>
      </c>
      <c r="D39" s="22"/>
      <c r="E39" s="23">
        <v>1511370749</v>
      </c>
      <c r="F39" s="24">
        <v>1400487567</v>
      </c>
      <c r="G39" s="24">
        <v>71794963</v>
      </c>
      <c r="H39" s="24">
        <v>94512224</v>
      </c>
      <c r="I39" s="24">
        <v>129502888</v>
      </c>
      <c r="J39" s="24">
        <v>295810075</v>
      </c>
      <c r="K39" s="24">
        <v>96922481</v>
      </c>
      <c r="L39" s="24">
        <v>106651295</v>
      </c>
      <c r="M39" s="24">
        <v>98908691</v>
      </c>
      <c r="N39" s="24">
        <v>302482467</v>
      </c>
      <c r="O39" s="24">
        <v>99278314</v>
      </c>
      <c r="P39" s="24">
        <v>112506395</v>
      </c>
      <c r="Q39" s="24">
        <v>131262471</v>
      </c>
      <c r="R39" s="24">
        <v>343047180</v>
      </c>
      <c r="S39" s="24">
        <v>100571336</v>
      </c>
      <c r="T39" s="24">
        <v>104899692</v>
      </c>
      <c r="U39" s="24">
        <v>156528022</v>
      </c>
      <c r="V39" s="24">
        <v>361999050</v>
      </c>
      <c r="W39" s="24">
        <v>1303338772</v>
      </c>
      <c r="X39" s="24">
        <v>1400487536</v>
      </c>
      <c r="Y39" s="24">
        <v>-97148764</v>
      </c>
      <c r="Z39" s="6">
        <v>-6.94</v>
      </c>
      <c r="AA39" s="22">
        <v>1400487567</v>
      </c>
    </row>
    <row r="40" spans="1:27" ht="12.75">
      <c r="A40" s="5" t="s">
        <v>43</v>
      </c>
      <c r="B40" s="3"/>
      <c r="C40" s="22">
        <v>3266114997</v>
      </c>
      <c r="D40" s="22"/>
      <c r="E40" s="23">
        <v>3607973285</v>
      </c>
      <c r="F40" s="24">
        <v>3507566660</v>
      </c>
      <c r="G40" s="24">
        <v>127224559</v>
      </c>
      <c r="H40" s="24">
        <v>233205029</v>
      </c>
      <c r="I40" s="24">
        <v>288080715</v>
      </c>
      <c r="J40" s="24">
        <v>648510303</v>
      </c>
      <c r="K40" s="24">
        <v>287862910</v>
      </c>
      <c r="L40" s="24">
        <v>313603975</v>
      </c>
      <c r="M40" s="24">
        <v>341837745</v>
      </c>
      <c r="N40" s="24">
        <v>943304630</v>
      </c>
      <c r="O40" s="24">
        <v>225940702</v>
      </c>
      <c r="P40" s="24">
        <v>323360971</v>
      </c>
      <c r="Q40" s="24">
        <v>295473214</v>
      </c>
      <c r="R40" s="24">
        <v>844774887</v>
      </c>
      <c r="S40" s="24">
        <v>226188151</v>
      </c>
      <c r="T40" s="24">
        <v>219298960</v>
      </c>
      <c r="U40" s="24">
        <v>345534388</v>
      </c>
      <c r="V40" s="24">
        <v>791021499</v>
      </c>
      <c r="W40" s="24">
        <v>3227611319</v>
      </c>
      <c r="X40" s="24">
        <v>3507566599</v>
      </c>
      <c r="Y40" s="24">
        <v>-279955280</v>
      </c>
      <c r="Z40" s="6">
        <v>-7.98</v>
      </c>
      <c r="AA40" s="22">
        <v>3507566660</v>
      </c>
    </row>
    <row r="41" spans="1:27" ht="12.75">
      <c r="A41" s="5" t="s">
        <v>44</v>
      </c>
      <c r="B41" s="3"/>
      <c r="C41" s="22">
        <v>140324031</v>
      </c>
      <c r="D41" s="22"/>
      <c r="E41" s="23">
        <v>157841831</v>
      </c>
      <c r="F41" s="24">
        <v>174795447</v>
      </c>
      <c r="G41" s="24">
        <v>8034457</v>
      </c>
      <c r="H41" s="24">
        <v>11298722</v>
      </c>
      <c r="I41" s="24">
        <v>11021794</v>
      </c>
      <c r="J41" s="24">
        <v>30354973</v>
      </c>
      <c r="K41" s="24">
        <v>11637850</v>
      </c>
      <c r="L41" s="24">
        <v>16429352</v>
      </c>
      <c r="M41" s="24">
        <v>13616630</v>
      </c>
      <c r="N41" s="24">
        <v>41683832</v>
      </c>
      <c r="O41" s="24">
        <v>14024264</v>
      </c>
      <c r="P41" s="24">
        <v>13179612</v>
      </c>
      <c r="Q41" s="24">
        <v>17249878</v>
      </c>
      <c r="R41" s="24">
        <v>44453754</v>
      </c>
      <c r="S41" s="24">
        <v>10199440</v>
      </c>
      <c r="T41" s="24">
        <v>11234311</v>
      </c>
      <c r="U41" s="24">
        <v>17214868</v>
      </c>
      <c r="V41" s="24">
        <v>38648619</v>
      </c>
      <c r="W41" s="24">
        <v>155141178</v>
      </c>
      <c r="X41" s="24">
        <v>174795479</v>
      </c>
      <c r="Y41" s="24">
        <v>-19654301</v>
      </c>
      <c r="Z41" s="6">
        <v>-11.24</v>
      </c>
      <c r="AA41" s="22">
        <v>174795447</v>
      </c>
    </row>
    <row r="42" spans="1:27" ht="12.75">
      <c r="A42" s="2" t="s">
        <v>45</v>
      </c>
      <c r="B42" s="8"/>
      <c r="C42" s="19">
        <f aca="true" t="shared" si="8" ref="C42:Y42">SUM(C43:C46)</f>
        <v>16081731467</v>
      </c>
      <c r="D42" s="19">
        <f>SUM(D43:D46)</f>
        <v>0</v>
      </c>
      <c r="E42" s="20">
        <f t="shared" si="8"/>
        <v>19596545389</v>
      </c>
      <c r="F42" s="21">
        <f t="shared" si="8"/>
        <v>19273892928</v>
      </c>
      <c r="G42" s="21">
        <f t="shared" si="8"/>
        <v>545151126</v>
      </c>
      <c r="H42" s="21">
        <f t="shared" si="8"/>
        <v>1899288653</v>
      </c>
      <c r="I42" s="21">
        <f t="shared" si="8"/>
        <v>1907642645</v>
      </c>
      <c r="J42" s="21">
        <f t="shared" si="8"/>
        <v>4352082424</v>
      </c>
      <c r="K42" s="21">
        <f t="shared" si="8"/>
        <v>1451634102</v>
      </c>
      <c r="L42" s="21">
        <f t="shared" si="8"/>
        <v>1627657240</v>
      </c>
      <c r="M42" s="21">
        <f t="shared" si="8"/>
        <v>1451820741</v>
      </c>
      <c r="N42" s="21">
        <f t="shared" si="8"/>
        <v>4531112083</v>
      </c>
      <c r="O42" s="21">
        <f t="shared" si="8"/>
        <v>1262771381</v>
      </c>
      <c r="P42" s="21">
        <f t="shared" si="8"/>
        <v>1456076235</v>
      </c>
      <c r="Q42" s="21">
        <f t="shared" si="8"/>
        <v>1469216813</v>
      </c>
      <c r="R42" s="21">
        <f t="shared" si="8"/>
        <v>4188064429</v>
      </c>
      <c r="S42" s="21">
        <f t="shared" si="8"/>
        <v>1380755782</v>
      </c>
      <c r="T42" s="21">
        <f t="shared" si="8"/>
        <v>1475629816</v>
      </c>
      <c r="U42" s="21">
        <f t="shared" si="8"/>
        <v>2724474262</v>
      </c>
      <c r="V42" s="21">
        <f t="shared" si="8"/>
        <v>5580859860</v>
      </c>
      <c r="W42" s="21">
        <f t="shared" si="8"/>
        <v>18652118796</v>
      </c>
      <c r="X42" s="21">
        <f t="shared" si="8"/>
        <v>19273893308</v>
      </c>
      <c r="Y42" s="21">
        <f t="shared" si="8"/>
        <v>-621774512</v>
      </c>
      <c r="Z42" s="4">
        <f>+IF(X42&lt;&gt;0,+(Y42/X42)*100,0)</f>
        <v>-3.2259933271599075</v>
      </c>
      <c r="AA42" s="19">
        <f>SUM(AA43:AA46)</f>
        <v>19273892928</v>
      </c>
    </row>
    <row r="43" spans="1:27" ht="12.75">
      <c r="A43" s="5" t="s">
        <v>46</v>
      </c>
      <c r="B43" s="3"/>
      <c r="C43" s="22">
        <v>10035448842</v>
      </c>
      <c r="D43" s="22"/>
      <c r="E43" s="23">
        <v>11596405007</v>
      </c>
      <c r="F43" s="24">
        <v>11503358291</v>
      </c>
      <c r="G43" s="24">
        <v>173039439</v>
      </c>
      <c r="H43" s="24">
        <v>1398265136</v>
      </c>
      <c r="I43" s="24">
        <v>1306349708</v>
      </c>
      <c r="J43" s="24">
        <v>2877654283</v>
      </c>
      <c r="K43" s="24">
        <v>839048320</v>
      </c>
      <c r="L43" s="24">
        <v>920083632</v>
      </c>
      <c r="M43" s="24">
        <v>832108587</v>
      </c>
      <c r="N43" s="24">
        <v>2591240539</v>
      </c>
      <c r="O43" s="24">
        <v>769811063</v>
      </c>
      <c r="P43" s="24">
        <v>843459972</v>
      </c>
      <c r="Q43" s="24">
        <v>813929132</v>
      </c>
      <c r="R43" s="24">
        <v>2427200167</v>
      </c>
      <c r="S43" s="24">
        <v>807863031</v>
      </c>
      <c r="T43" s="24">
        <v>701384783</v>
      </c>
      <c r="U43" s="24">
        <v>1876828738</v>
      </c>
      <c r="V43" s="24">
        <v>3386076552</v>
      </c>
      <c r="W43" s="24">
        <v>11282171541</v>
      </c>
      <c r="X43" s="24">
        <v>11503358428</v>
      </c>
      <c r="Y43" s="24">
        <v>-221186887</v>
      </c>
      <c r="Z43" s="6">
        <v>-1.92</v>
      </c>
      <c r="AA43" s="22">
        <v>11503358291</v>
      </c>
    </row>
    <row r="44" spans="1:27" ht="12.75">
      <c r="A44" s="5" t="s">
        <v>47</v>
      </c>
      <c r="B44" s="3"/>
      <c r="C44" s="22">
        <v>2705802558</v>
      </c>
      <c r="D44" s="22"/>
      <c r="E44" s="23">
        <v>3747228756</v>
      </c>
      <c r="F44" s="24">
        <v>3263851499</v>
      </c>
      <c r="G44" s="24">
        <v>203628436</v>
      </c>
      <c r="H44" s="24">
        <v>236135654</v>
      </c>
      <c r="I44" s="24">
        <v>281982825</v>
      </c>
      <c r="J44" s="24">
        <v>721746915</v>
      </c>
      <c r="K44" s="24">
        <v>280072779</v>
      </c>
      <c r="L44" s="24">
        <v>317772448</v>
      </c>
      <c r="M44" s="24">
        <v>290039920</v>
      </c>
      <c r="N44" s="24">
        <v>887885147</v>
      </c>
      <c r="O44" s="24">
        <v>124771288</v>
      </c>
      <c r="P44" s="24">
        <v>278300438</v>
      </c>
      <c r="Q44" s="24">
        <v>274686481</v>
      </c>
      <c r="R44" s="24">
        <v>677758207</v>
      </c>
      <c r="S44" s="24">
        <v>222739237</v>
      </c>
      <c r="T44" s="24">
        <v>330252833</v>
      </c>
      <c r="U44" s="24">
        <v>352582125</v>
      </c>
      <c r="V44" s="24">
        <v>905574195</v>
      </c>
      <c r="W44" s="24">
        <v>3192964464</v>
      </c>
      <c r="X44" s="24">
        <v>3263851634</v>
      </c>
      <c r="Y44" s="24">
        <v>-70887170</v>
      </c>
      <c r="Z44" s="6">
        <v>-2.17</v>
      </c>
      <c r="AA44" s="22">
        <v>3263851499</v>
      </c>
    </row>
    <row r="45" spans="1:27" ht="12.75">
      <c r="A45" s="5" t="s">
        <v>48</v>
      </c>
      <c r="B45" s="3"/>
      <c r="C45" s="25">
        <v>1466503235</v>
      </c>
      <c r="D45" s="25"/>
      <c r="E45" s="26">
        <v>2049818283</v>
      </c>
      <c r="F45" s="27">
        <v>2264318608</v>
      </c>
      <c r="G45" s="27">
        <v>83185537</v>
      </c>
      <c r="H45" s="27">
        <v>118468734</v>
      </c>
      <c r="I45" s="27">
        <v>161839400</v>
      </c>
      <c r="J45" s="27">
        <v>363493671</v>
      </c>
      <c r="K45" s="27">
        <v>169230453</v>
      </c>
      <c r="L45" s="27">
        <v>180797004</v>
      </c>
      <c r="M45" s="27">
        <v>163942147</v>
      </c>
      <c r="N45" s="27">
        <v>513969604</v>
      </c>
      <c r="O45" s="27">
        <v>187920706</v>
      </c>
      <c r="P45" s="27">
        <v>157619725</v>
      </c>
      <c r="Q45" s="27">
        <v>183547171</v>
      </c>
      <c r="R45" s="27">
        <v>529087602</v>
      </c>
      <c r="S45" s="27">
        <v>155520655</v>
      </c>
      <c r="T45" s="27">
        <v>213697578</v>
      </c>
      <c r="U45" s="27">
        <v>302544837</v>
      </c>
      <c r="V45" s="27">
        <v>671763070</v>
      </c>
      <c r="W45" s="27">
        <v>2078313947</v>
      </c>
      <c r="X45" s="27">
        <v>2264318599</v>
      </c>
      <c r="Y45" s="27">
        <v>-186004652</v>
      </c>
      <c r="Z45" s="7">
        <v>-8.21</v>
      </c>
      <c r="AA45" s="25">
        <v>2264318608</v>
      </c>
    </row>
    <row r="46" spans="1:27" ht="12.75">
      <c r="A46" s="5" t="s">
        <v>49</v>
      </c>
      <c r="B46" s="3"/>
      <c r="C46" s="22">
        <v>1873976832</v>
      </c>
      <c r="D46" s="22"/>
      <c r="E46" s="23">
        <v>2203093343</v>
      </c>
      <c r="F46" s="24">
        <v>2242364530</v>
      </c>
      <c r="G46" s="24">
        <v>85297714</v>
      </c>
      <c r="H46" s="24">
        <v>146419129</v>
      </c>
      <c r="I46" s="24">
        <v>157470712</v>
      </c>
      <c r="J46" s="24">
        <v>389187555</v>
      </c>
      <c r="K46" s="24">
        <v>163282550</v>
      </c>
      <c r="L46" s="24">
        <v>209004156</v>
      </c>
      <c r="M46" s="24">
        <v>165730087</v>
      </c>
      <c r="N46" s="24">
        <v>538016793</v>
      </c>
      <c r="O46" s="24">
        <v>180268324</v>
      </c>
      <c r="P46" s="24">
        <v>176696100</v>
      </c>
      <c r="Q46" s="24">
        <v>197054029</v>
      </c>
      <c r="R46" s="24">
        <v>554018453</v>
      </c>
      <c r="S46" s="24">
        <v>194632859</v>
      </c>
      <c r="T46" s="24">
        <v>230294622</v>
      </c>
      <c r="U46" s="24">
        <v>192518562</v>
      </c>
      <c r="V46" s="24">
        <v>617446043</v>
      </c>
      <c r="W46" s="24">
        <v>2098668844</v>
      </c>
      <c r="X46" s="24">
        <v>2242364647</v>
      </c>
      <c r="Y46" s="24">
        <v>-143695803</v>
      </c>
      <c r="Z46" s="6">
        <v>-6.41</v>
      </c>
      <c r="AA46" s="22">
        <v>2242364530</v>
      </c>
    </row>
    <row r="47" spans="1:27" ht="12.75">
      <c r="A47" s="2" t="s">
        <v>50</v>
      </c>
      <c r="B47" s="8" t="s">
        <v>51</v>
      </c>
      <c r="C47" s="19">
        <v>381585830</v>
      </c>
      <c r="D47" s="19"/>
      <c r="E47" s="20">
        <v>444565470</v>
      </c>
      <c r="F47" s="21">
        <v>278619215</v>
      </c>
      <c r="G47" s="21">
        <v>26354799</v>
      </c>
      <c r="H47" s="21">
        <v>29930832</v>
      </c>
      <c r="I47" s="21">
        <v>32566991</v>
      </c>
      <c r="J47" s="21">
        <v>88852622</v>
      </c>
      <c r="K47" s="21">
        <v>38494193</v>
      </c>
      <c r="L47" s="21">
        <v>36372904</v>
      </c>
      <c r="M47" s="21">
        <v>34301000</v>
      </c>
      <c r="N47" s="21">
        <v>109168097</v>
      </c>
      <c r="O47" s="21">
        <v>25967036</v>
      </c>
      <c r="P47" s="21">
        <v>40859316</v>
      </c>
      <c r="Q47" s="21">
        <v>34262733</v>
      </c>
      <c r="R47" s="21">
        <v>101089085</v>
      </c>
      <c r="S47" s="21">
        <v>21977535</v>
      </c>
      <c r="T47" s="21">
        <v>18786010</v>
      </c>
      <c r="U47" s="21">
        <v>27904384</v>
      </c>
      <c r="V47" s="21">
        <v>68667929</v>
      </c>
      <c r="W47" s="21">
        <v>367777733</v>
      </c>
      <c r="X47" s="21">
        <v>278619264</v>
      </c>
      <c r="Y47" s="21">
        <v>89158469</v>
      </c>
      <c r="Z47" s="4">
        <v>32</v>
      </c>
      <c r="AA47" s="19">
        <v>278619215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36164337676</v>
      </c>
      <c r="D48" s="40">
        <f>+D28+D32+D38+D42+D47</f>
        <v>0</v>
      </c>
      <c r="E48" s="41">
        <f t="shared" si="9"/>
        <v>42099243560</v>
      </c>
      <c r="F48" s="42">
        <f t="shared" si="9"/>
        <v>41790271425</v>
      </c>
      <c r="G48" s="42">
        <f t="shared" si="9"/>
        <v>1776129495</v>
      </c>
      <c r="H48" s="42">
        <f t="shared" si="9"/>
        <v>3468400895</v>
      </c>
      <c r="I48" s="42">
        <f t="shared" si="9"/>
        <v>3590173438</v>
      </c>
      <c r="J48" s="42">
        <f t="shared" si="9"/>
        <v>8834703828</v>
      </c>
      <c r="K48" s="42">
        <f t="shared" si="9"/>
        <v>3164199965</v>
      </c>
      <c r="L48" s="42">
        <f t="shared" si="9"/>
        <v>3717412944</v>
      </c>
      <c r="M48" s="42">
        <f t="shared" si="9"/>
        <v>3187258569</v>
      </c>
      <c r="N48" s="42">
        <f t="shared" si="9"/>
        <v>10068871478</v>
      </c>
      <c r="O48" s="42">
        <f t="shared" si="9"/>
        <v>2869549008</v>
      </c>
      <c r="P48" s="42">
        <f t="shared" si="9"/>
        <v>3206054526</v>
      </c>
      <c r="Q48" s="42">
        <f t="shared" si="9"/>
        <v>3274777790</v>
      </c>
      <c r="R48" s="42">
        <f t="shared" si="9"/>
        <v>9350381324</v>
      </c>
      <c r="S48" s="42">
        <f t="shared" si="9"/>
        <v>2943365440</v>
      </c>
      <c r="T48" s="42">
        <f t="shared" si="9"/>
        <v>3133237928</v>
      </c>
      <c r="U48" s="42">
        <f t="shared" si="9"/>
        <v>4936626551</v>
      </c>
      <c r="V48" s="42">
        <f t="shared" si="9"/>
        <v>11013229919</v>
      </c>
      <c r="W48" s="42">
        <f t="shared" si="9"/>
        <v>39267186549</v>
      </c>
      <c r="X48" s="42">
        <f t="shared" si="9"/>
        <v>41790272259</v>
      </c>
      <c r="Y48" s="42">
        <f t="shared" si="9"/>
        <v>-2523085710</v>
      </c>
      <c r="Z48" s="43">
        <f>+IF(X48&lt;&gt;0,+(Y48/X48)*100,0)</f>
        <v>-6.037495267709402</v>
      </c>
      <c r="AA48" s="40">
        <f>+AA28+AA32+AA38+AA42+AA47</f>
        <v>41790271425</v>
      </c>
    </row>
    <row r="49" spans="1:27" ht="12.75">
      <c r="A49" s="14" t="s">
        <v>87</v>
      </c>
      <c r="B49" s="15"/>
      <c r="C49" s="44">
        <f aca="true" t="shared" si="10" ref="C49:Y49">+C25-C48</f>
        <v>6415025195</v>
      </c>
      <c r="D49" s="44">
        <f>+D25-D48</f>
        <v>0</v>
      </c>
      <c r="E49" s="45">
        <f t="shared" si="10"/>
        <v>1374300022</v>
      </c>
      <c r="F49" s="46">
        <f t="shared" si="10"/>
        <v>2072150669</v>
      </c>
      <c r="G49" s="46">
        <f t="shared" si="10"/>
        <v>2279979657</v>
      </c>
      <c r="H49" s="46">
        <f t="shared" si="10"/>
        <v>748886494</v>
      </c>
      <c r="I49" s="46">
        <f t="shared" si="10"/>
        <v>-422814169</v>
      </c>
      <c r="J49" s="46">
        <f t="shared" si="10"/>
        <v>2606051982</v>
      </c>
      <c r="K49" s="46">
        <f t="shared" si="10"/>
        <v>200212486</v>
      </c>
      <c r="L49" s="46">
        <f t="shared" si="10"/>
        <v>-478928413</v>
      </c>
      <c r="M49" s="46">
        <f t="shared" si="10"/>
        <v>1739513384</v>
      </c>
      <c r="N49" s="46">
        <f t="shared" si="10"/>
        <v>1460797457</v>
      </c>
      <c r="O49" s="46">
        <f t="shared" si="10"/>
        <v>671640408</v>
      </c>
      <c r="P49" s="46">
        <f t="shared" si="10"/>
        <v>19724615</v>
      </c>
      <c r="Q49" s="46">
        <f t="shared" si="10"/>
        <v>1684529848</v>
      </c>
      <c r="R49" s="46">
        <f t="shared" si="10"/>
        <v>2375894871</v>
      </c>
      <c r="S49" s="46">
        <f t="shared" si="10"/>
        <v>87121097</v>
      </c>
      <c r="T49" s="46">
        <f t="shared" si="10"/>
        <v>13714995</v>
      </c>
      <c r="U49" s="46">
        <f t="shared" si="10"/>
        <v>-2271545773</v>
      </c>
      <c r="V49" s="46">
        <f t="shared" si="10"/>
        <v>-2170709681</v>
      </c>
      <c r="W49" s="46">
        <f t="shared" si="10"/>
        <v>4272034629</v>
      </c>
      <c r="X49" s="46">
        <f>IF(F25=F48,0,X25-X48)</f>
        <v>2072149799</v>
      </c>
      <c r="Y49" s="46">
        <f t="shared" si="10"/>
        <v>2199884830</v>
      </c>
      <c r="Z49" s="47">
        <f>+IF(X49&lt;&gt;0,+(Y49/X49)*100,0)</f>
        <v>106.16437243396418</v>
      </c>
      <c r="AA49" s="44">
        <f>+AA25-AA48</f>
        <v>2072150669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47263492</v>
      </c>
      <c r="D5" s="19">
        <f>SUM(D6:D8)</f>
        <v>0</v>
      </c>
      <c r="E5" s="20">
        <f t="shared" si="0"/>
        <v>34370420</v>
      </c>
      <c r="F5" s="21">
        <f t="shared" si="0"/>
        <v>39164581</v>
      </c>
      <c r="G5" s="21">
        <f t="shared" si="0"/>
        <v>5987576</v>
      </c>
      <c r="H5" s="21">
        <f t="shared" si="0"/>
        <v>12234341</v>
      </c>
      <c r="I5" s="21">
        <f t="shared" si="0"/>
        <v>912889</v>
      </c>
      <c r="J5" s="21">
        <f t="shared" si="0"/>
        <v>19134806</v>
      </c>
      <c r="K5" s="21">
        <f t="shared" si="0"/>
        <v>1543120</v>
      </c>
      <c r="L5" s="21">
        <f t="shared" si="0"/>
        <v>1528335</v>
      </c>
      <c r="M5" s="21">
        <f t="shared" si="0"/>
        <v>10115539</v>
      </c>
      <c r="N5" s="21">
        <f t="shared" si="0"/>
        <v>13186994</v>
      </c>
      <c r="O5" s="21">
        <f t="shared" si="0"/>
        <v>1535516</v>
      </c>
      <c r="P5" s="21">
        <f t="shared" si="0"/>
        <v>291139</v>
      </c>
      <c r="Q5" s="21">
        <f t="shared" si="0"/>
        <v>7792926</v>
      </c>
      <c r="R5" s="21">
        <f t="shared" si="0"/>
        <v>9619581</v>
      </c>
      <c r="S5" s="21">
        <f t="shared" si="0"/>
        <v>1075731</v>
      </c>
      <c r="T5" s="21">
        <f t="shared" si="0"/>
        <v>1086059</v>
      </c>
      <c r="U5" s="21">
        <f t="shared" si="0"/>
        <v>1284654</v>
      </c>
      <c r="V5" s="21">
        <f t="shared" si="0"/>
        <v>3446444</v>
      </c>
      <c r="W5" s="21">
        <f t="shared" si="0"/>
        <v>45387825</v>
      </c>
      <c r="X5" s="21">
        <f t="shared" si="0"/>
        <v>39164581</v>
      </c>
      <c r="Y5" s="21">
        <f t="shared" si="0"/>
        <v>6223244</v>
      </c>
      <c r="Z5" s="4">
        <f>+IF(X5&lt;&gt;0,+(Y5/X5)*100,0)</f>
        <v>15.889979775348548</v>
      </c>
      <c r="AA5" s="19">
        <f>SUM(AA6:AA8)</f>
        <v>39164581</v>
      </c>
    </row>
    <row r="6" spans="1:27" ht="12.75">
      <c r="A6" s="5" t="s">
        <v>32</v>
      </c>
      <c r="B6" s="3"/>
      <c r="C6" s="22">
        <v>20220024</v>
      </c>
      <c r="D6" s="22"/>
      <c r="E6" s="23">
        <v>8740490</v>
      </c>
      <c r="F6" s="24">
        <v>8116255</v>
      </c>
      <c r="G6" s="24"/>
      <c r="H6" s="24">
        <v>10198261</v>
      </c>
      <c r="I6" s="24">
        <v>38803</v>
      </c>
      <c r="J6" s="24">
        <v>10237064</v>
      </c>
      <c r="K6" s="24">
        <v>29478</v>
      </c>
      <c r="L6" s="24"/>
      <c r="M6" s="24">
        <v>8158261</v>
      </c>
      <c r="N6" s="24">
        <v>8187739</v>
      </c>
      <c r="O6" s="24"/>
      <c r="P6" s="24">
        <v>60430</v>
      </c>
      <c r="Q6" s="24">
        <v>6119130</v>
      </c>
      <c r="R6" s="24">
        <v>6179560</v>
      </c>
      <c r="S6" s="24"/>
      <c r="T6" s="24"/>
      <c r="U6" s="24">
        <v>25277</v>
      </c>
      <c r="V6" s="24">
        <v>25277</v>
      </c>
      <c r="W6" s="24">
        <v>24629640</v>
      </c>
      <c r="X6" s="24">
        <v>8116255</v>
      </c>
      <c r="Y6" s="24">
        <v>16513385</v>
      </c>
      <c r="Z6" s="6">
        <v>203.46</v>
      </c>
      <c r="AA6" s="22">
        <v>8116255</v>
      </c>
    </row>
    <row r="7" spans="1:27" ht="12.75">
      <c r="A7" s="5" t="s">
        <v>33</v>
      </c>
      <c r="B7" s="3"/>
      <c r="C7" s="25">
        <v>27043468</v>
      </c>
      <c r="D7" s="25"/>
      <c r="E7" s="26">
        <v>25629930</v>
      </c>
      <c r="F7" s="27">
        <v>31048326</v>
      </c>
      <c r="G7" s="27">
        <v>5987576</v>
      </c>
      <c r="H7" s="27">
        <v>2036080</v>
      </c>
      <c r="I7" s="27">
        <v>874086</v>
      </c>
      <c r="J7" s="27">
        <v>8897742</v>
      </c>
      <c r="K7" s="27">
        <v>1513642</v>
      </c>
      <c r="L7" s="27">
        <v>1528335</v>
      </c>
      <c r="M7" s="27">
        <v>1957278</v>
      </c>
      <c r="N7" s="27">
        <v>4999255</v>
      </c>
      <c r="O7" s="27">
        <v>1535516</v>
      </c>
      <c r="P7" s="27">
        <v>230709</v>
      </c>
      <c r="Q7" s="27">
        <v>1673796</v>
      </c>
      <c r="R7" s="27">
        <v>3440021</v>
      </c>
      <c r="S7" s="27">
        <v>1075731</v>
      </c>
      <c r="T7" s="27">
        <v>1086059</v>
      </c>
      <c r="U7" s="27">
        <v>1259377</v>
      </c>
      <c r="V7" s="27">
        <v>3421167</v>
      </c>
      <c r="W7" s="27">
        <v>20758185</v>
      </c>
      <c r="X7" s="27">
        <v>31048326</v>
      </c>
      <c r="Y7" s="27">
        <v>-10290141</v>
      </c>
      <c r="Z7" s="7">
        <v>-33.14</v>
      </c>
      <c r="AA7" s="25">
        <v>31048326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17057974</v>
      </c>
      <c r="D9" s="19">
        <f>SUM(D10:D14)</f>
        <v>0</v>
      </c>
      <c r="E9" s="20">
        <f t="shared" si="1"/>
        <v>17121510</v>
      </c>
      <c r="F9" s="21">
        <f t="shared" si="1"/>
        <v>22029747</v>
      </c>
      <c r="G9" s="21">
        <f t="shared" si="1"/>
        <v>25698</v>
      </c>
      <c r="H9" s="21">
        <f t="shared" si="1"/>
        <v>1789634</v>
      </c>
      <c r="I9" s="21">
        <f t="shared" si="1"/>
        <v>131258</v>
      </c>
      <c r="J9" s="21">
        <f t="shared" si="1"/>
        <v>1946590</v>
      </c>
      <c r="K9" s="21">
        <f t="shared" si="1"/>
        <v>983117</v>
      </c>
      <c r="L9" s="21">
        <f t="shared" si="1"/>
        <v>660794</v>
      </c>
      <c r="M9" s="21">
        <f t="shared" si="1"/>
        <v>133551</v>
      </c>
      <c r="N9" s="21">
        <f t="shared" si="1"/>
        <v>1777462</v>
      </c>
      <c r="O9" s="21">
        <f t="shared" si="1"/>
        <v>965228</v>
      </c>
      <c r="P9" s="21">
        <f t="shared" si="1"/>
        <v>662325</v>
      </c>
      <c r="Q9" s="21">
        <f t="shared" si="1"/>
        <v>104201</v>
      </c>
      <c r="R9" s="21">
        <f t="shared" si="1"/>
        <v>1731754</v>
      </c>
      <c r="S9" s="21">
        <f t="shared" si="1"/>
        <v>88419</v>
      </c>
      <c r="T9" s="21">
        <f t="shared" si="1"/>
        <v>92311</v>
      </c>
      <c r="U9" s="21">
        <f t="shared" si="1"/>
        <v>99783</v>
      </c>
      <c r="V9" s="21">
        <f t="shared" si="1"/>
        <v>280513</v>
      </c>
      <c r="W9" s="21">
        <f t="shared" si="1"/>
        <v>5736319</v>
      </c>
      <c r="X9" s="21">
        <f t="shared" si="1"/>
        <v>22029747</v>
      </c>
      <c r="Y9" s="21">
        <f t="shared" si="1"/>
        <v>-16293428</v>
      </c>
      <c r="Z9" s="4">
        <f>+IF(X9&lt;&gt;0,+(Y9/X9)*100,0)</f>
        <v>-73.96103096417767</v>
      </c>
      <c r="AA9" s="19">
        <f>SUM(AA10:AA14)</f>
        <v>22029747</v>
      </c>
    </row>
    <row r="10" spans="1:27" ht="12.75">
      <c r="A10" s="5" t="s">
        <v>36</v>
      </c>
      <c r="B10" s="3"/>
      <c r="C10" s="22">
        <v>5568962</v>
      </c>
      <c r="D10" s="22"/>
      <c r="E10" s="23">
        <v>14722930</v>
      </c>
      <c r="F10" s="24">
        <v>15776840</v>
      </c>
      <c r="G10" s="24">
        <v>4191</v>
      </c>
      <c r="H10" s="24">
        <v>1050817</v>
      </c>
      <c r="I10" s="24">
        <v>30121</v>
      </c>
      <c r="J10" s="24">
        <v>1085129</v>
      </c>
      <c r="K10" s="24">
        <v>873518</v>
      </c>
      <c r="L10" s="24">
        <v>495941</v>
      </c>
      <c r="M10" s="24">
        <v>28711</v>
      </c>
      <c r="N10" s="24">
        <v>1398170</v>
      </c>
      <c r="O10" s="24">
        <v>857997</v>
      </c>
      <c r="P10" s="24">
        <v>311570</v>
      </c>
      <c r="Q10" s="24">
        <v>1282</v>
      </c>
      <c r="R10" s="24">
        <v>1170849</v>
      </c>
      <c r="S10" s="24">
        <v>1148</v>
      </c>
      <c r="T10" s="24">
        <v>3386</v>
      </c>
      <c r="U10" s="24">
        <v>4672</v>
      </c>
      <c r="V10" s="24">
        <v>9206</v>
      </c>
      <c r="W10" s="24">
        <v>3663354</v>
      </c>
      <c r="X10" s="24">
        <v>15776840</v>
      </c>
      <c r="Y10" s="24">
        <v>-12113486</v>
      </c>
      <c r="Z10" s="6">
        <v>-76.78</v>
      </c>
      <c r="AA10" s="22">
        <v>15776840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10699490</v>
      </c>
      <c r="D12" s="22"/>
      <c r="E12" s="23">
        <v>2018580</v>
      </c>
      <c r="F12" s="24">
        <v>2018580</v>
      </c>
      <c r="G12" s="24">
        <v>21507</v>
      </c>
      <c r="H12" s="24">
        <v>738817</v>
      </c>
      <c r="I12" s="24">
        <v>101137</v>
      </c>
      <c r="J12" s="24">
        <v>861461</v>
      </c>
      <c r="K12" s="24">
        <v>109599</v>
      </c>
      <c r="L12" s="24">
        <v>164853</v>
      </c>
      <c r="M12" s="24">
        <v>104840</v>
      </c>
      <c r="N12" s="24">
        <v>379292</v>
      </c>
      <c r="O12" s="24">
        <v>107231</v>
      </c>
      <c r="P12" s="24">
        <v>20320</v>
      </c>
      <c r="Q12" s="24">
        <v>102919</v>
      </c>
      <c r="R12" s="24">
        <v>230470</v>
      </c>
      <c r="S12" s="24">
        <v>87271</v>
      </c>
      <c r="T12" s="24">
        <v>88925</v>
      </c>
      <c r="U12" s="24">
        <v>95111</v>
      </c>
      <c r="V12" s="24">
        <v>271307</v>
      </c>
      <c r="W12" s="24">
        <v>1742530</v>
      </c>
      <c r="X12" s="24">
        <v>2018580</v>
      </c>
      <c r="Y12" s="24">
        <v>-276050</v>
      </c>
      <c r="Z12" s="6">
        <v>-13.68</v>
      </c>
      <c r="AA12" s="22">
        <v>2018580</v>
      </c>
    </row>
    <row r="13" spans="1:27" ht="12.75">
      <c r="A13" s="5" t="s">
        <v>39</v>
      </c>
      <c r="B13" s="3"/>
      <c r="C13" s="22">
        <v>789522</v>
      </c>
      <c r="D13" s="22"/>
      <c r="E13" s="23">
        <v>380000</v>
      </c>
      <c r="F13" s="24">
        <v>4234327</v>
      </c>
      <c r="G13" s="24"/>
      <c r="H13" s="24"/>
      <c r="I13" s="24"/>
      <c r="J13" s="24"/>
      <c r="K13" s="24"/>
      <c r="L13" s="24"/>
      <c r="M13" s="24"/>
      <c r="N13" s="24"/>
      <c r="O13" s="24"/>
      <c r="P13" s="24">
        <v>330435</v>
      </c>
      <c r="Q13" s="24"/>
      <c r="R13" s="24">
        <v>330435</v>
      </c>
      <c r="S13" s="24"/>
      <c r="T13" s="24"/>
      <c r="U13" s="24"/>
      <c r="V13" s="24"/>
      <c r="W13" s="24">
        <v>330435</v>
      </c>
      <c r="X13" s="24">
        <v>4234327</v>
      </c>
      <c r="Y13" s="24">
        <v>-3903892</v>
      </c>
      <c r="Z13" s="6">
        <v>-92.2</v>
      </c>
      <c r="AA13" s="22">
        <v>4234327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5862083</v>
      </c>
      <c r="D15" s="19">
        <f>SUM(D16:D18)</f>
        <v>0</v>
      </c>
      <c r="E15" s="20">
        <f t="shared" si="2"/>
        <v>9181630</v>
      </c>
      <c r="F15" s="21">
        <f t="shared" si="2"/>
        <v>7610940</v>
      </c>
      <c r="G15" s="21">
        <f t="shared" si="2"/>
        <v>198775</v>
      </c>
      <c r="H15" s="21">
        <f t="shared" si="2"/>
        <v>206324</v>
      </c>
      <c r="I15" s="21">
        <f t="shared" si="2"/>
        <v>214878</v>
      </c>
      <c r="J15" s="21">
        <f t="shared" si="2"/>
        <v>619977</v>
      </c>
      <c r="K15" s="21">
        <f t="shared" si="2"/>
        <v>185677</v>
      </c>
      <c r="L15" s="21">
        <f t="shared" si="2"/>
        <v>253668</v>
      </c>
      <c r="M15" s="21">
        <f t="shared" si="2"/>
        <v>115865</v>
      </c>
      <c r="N15" s="21">
        <f t="shared" si="2"/>
        <v>555210</v>
      </c>
      <c r="O15" s="21">
        <f t="shared" si="2"/>
        <v>274772</v>
      </c>
      <c r="P15" s="21">
        <f t="shared" si="2"/>
        <v>223545</v>
      </c>
      <c r="Q15" s="21">
        <f t="shared" si="2"/>
        <v>156127</v>
      </c>
      <c r="R15" s="21">
        <f t="shared" si="2"/>
        <v>654444</v>
      </c>
      <c r="S15" s="21">
        <f t="shared" si="2"/>
        <v>0</v>
      </c>
      <c r="T15" s="21">
        <f t="shared" si="2"/>
        <v>6300</v>
      </c>
      <c r="U15" s="21">
        <f t="shared" si="2"/>
        <v>16860</v>
      </c>
      <c r="V15" s="21">
        <f t="shared" si="2"/>
        <v>23160</v>
      </c>
      <c r="W15" s="21">
        <f t="shared" si="2"/>
        <v>1852791</v>
      </c>
      <c r="X15" s="21">
        <f t="shared" si="2"/>
        <v>7610940</v>
      </c>
      <c r="Y15" s="21">
        <f t="shared" si="2"/>
        <v>-5758149</v>
      </c>
      <c r="Z15" s="4">
        <f>+IF(X15&lt;&gt;0,+(Y15/X15)*100,0)</f>
        <v>-75.65621329297039</v>
      </c>
      <c r="AA15" s="19">
        <f>SUM(AA16:AA18)</f>
        <v>7610940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5862083</v>
      </c>
      <c r="D17" s="22"/>
      <c r="E17" s="23">
        <v>9181630</v>
      </c>
      <c r="F17" s="24">
        <v>7610940</v>
      </c>
      <c r="G17" s="24">
        <v>198775</v>
      </c>
      <c r="H17" s="24">
        <v>206324</v>
      </c>
      <c r="I17" s="24">
        <v>214878</v>
      </c>
      <c r="J17" s="24">
        <v>619977</v>
      </c>
      <c r="K17" s="24">
        <v>185677</v>
      </c>
      <c r="L17" s="24">
        <v>253668</v>
      </c>
      <c r="M17" s="24">
        <v>115865</v>
      </c>
      <c r="N17" s="24">
        <v>555210</v>
      </c>
      <c r="O17" s="24">
        <v>274772</v>
      </c>
      <c r="P17" s="24">
        <v>223545</v>
      </c>
      <c r="Q17" s="24">
        <v>156127</v>
      </c>
      <c r="R17" s="24">
        <v>654444</v>
      </c>
      <c r="S17" s="24"/>
      <c r="T17" s="24">
        <v>6300</v>
      </c>
      <c r="U17" s="24">
        <v>16860</v>
      </c>
      <c r="V17" s="24">
        <v>23160</v>
      </c>
      <c r="W17" s="24">
        <v>1852791</v>
      </c>
      <c r="X17" s="24">
        <v>7610940</v>
      </c>
      <c r="Y17" s="24">
        <v>-5758149</v>
      </c>
      <c r="Z17" s="6">
        <v>-75.66</v>
      </c>
      <c r="AA17" s="22">
        <v>7610940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78231475</v>
      </c>
      <c r="D19" s="19">
        <f>SUM(D20:D23)</f>
        <v>0</v>
      </c>
      <c r="E19" s="20">
        <f t="shared" si="3"/>
        <v>153646380</v>
      </c>
      <c r="F19" s="21">
        <f t="shared" si="3"/>
        <v>137779035</v>
      </c>
      <c r="G19" s="21">
        <f t="shared" si="3"/>
        <v>5697561</v>
      </c>
      <c r="H19" s="21">
        <f t="shared" si="3"/>
        <v>1298437</v>
      </c>
      <c r="I19" s="21">
        <f t="shared" si="3"/>
        <v>7272533</v>
      </c>
      <c r="J19" s="21">
        <f t="shared" si="3"/>
        <v>14268531</v>
      </c>
      <c r="K19" s="21">
        <f t="shared" si="3"/>
        <v>6461288</v>
      </c>
      <c r="L19" s="21">
        <f t="shared" si="3"/>
        <v>6798331</v>
      </c>
      <c r="M19" s="21">
        <f t="shared" si="3"/>
        <v>6920850</v>
      </c>
      <c r="N19" s="21">
        <f t="shared" si="3"/>
        <v>20180469</v>
      </c>
      <c r="O19" s="21">
        <f t="shared" si="3"/>
        <v>8017949</v>
      </c>
      <c r="P19" s="21">
        <f t="shared" si="3"/>
        <v>4365843</v>
      </c>
      <c r="Q19" s="21">
        <f t="shared" si="3"/>
        <v>8188253</v>
      </c>
      <c r="R19" s="21">
        <f t="shared" si="3"/>
        <v>20572045</v>
      </c>
      <c r="S19" s="21">
        <f t="shared" si="3"/>
        <v>6457269</v>
      </c>
      <c r="T19" s="21">
        <f t="shared" si="3"/>
        <v>6457468</v>
      </c>
      <c r="U19" s="21">
        <f t="shared" si="3"/>
        <v>6146494</v>
      </c>
      <c r="V19" s="21">
        <f t="shared" si="3"/>
        <v>19061231</v>
      </c>
      <c r="W19" s="21">
        <f t="shared" si="3"/>
        <v>74082276</v>
      </c>
      <c r="X19" s="21">
        <f t="shared" si="3"/>
        <v>137779035</v>
      </c>
      <c r="Y19" s="21">
        <f t="shared" si="3"/>
        <v>-63696759</v>
      </c>
      <c r="Z19" s="4">
        <f>+IF(X19&lt;&gt;0,+(Y19/X19)*100,0)</f>
        <v>-46.23109677027423</v>
      </c>
      <c r="AA19" s="19">
        <f>SUM(AA20:AA23)</f>
        <v>137779035</v>
      </c>
    </row>
    <row r="20" spans="1:27" ht="12.75">
      <c r="A20" s="5" t="s">
        <v>46</v>
      </c>
      <c r="B20" s="3"/>
      <c r="C20" s="22">
        <v>44940085</v>
      </c>
      <c r="D20" s="22"/>
      <c r="E20" s="23">
        <v>64873430</v>
      </c>
      <c r="F20" s="24">
        <v>66270340</v>
      </c>
      <c r="G20" s="24">
        <v>4536957</v>
      </c>
      <c r="H20" s="24">
        <v>1275104</v>
      </c>
      <c r="I20" s="24">
        <v>4787968</v>
      </c>
      <c r="J20" s="24">
        <v>10600029</v>
      </c>
      <c r="K20" s="24">
        <v>4101721</v>
      </c>
      <c r="L20" s="24">
        <v>4210863</v>
      </c>
      <c r="M20" s="24">
        <v>4279603</v>
      </c>
      <c r="N20" s="24">
        <v>12592187</v>
      </c>
      <c r="O20" s="24">
        <v>4241010</v>
      </c>
      <c r="P20" s="24">
        <v>3616186</v>
      </c>
      <c r="Q20" s="24">
        <v>4507863</v>
      </c>
      <c r="R20" s="24">
        <v>12365059</v>
      </c>
      <c r="S20" s="24">
        <v>3423287</v>
      </c>
      <c r="T20" s="24">
        <v>3906792</v>
      </c>
      <c r="U20" s="24">
        <v>3988811</v>
      </c>
      <c r="V20" s="24">
        <v>11318890</v>
      </c>
      <c r="W20" s="24">
        <v>46876165</v>
      </c>
      <c r="X20" s="24">
        <v>66270340</v>
      </c>
      <c r="Y20" s="24">
        <v>-19394175</v>
      </c>
      <c r="Z20" s="6">
        <v>-29.27</v>
      </c>
      <c r="AA20" s="22">
        <v>66270340</v>
      </c>
    </row>
    <row r="21" spans="1:27" ht="12.75">
      <c r="A21" s="5" t="s">
        <v>47</v>
      </c>
      <c r="B21" s="3"/>
      <c r="C21" s="22">
        <v>21315998</v>
      </c>
      <c r="D21" s="22"/>
      <c r="E21" s="23">
        <v>46059410</v>
      </c>
      <c r="F21" s="24">
        <v>43724995</v>
      </c>
      <c r="G21" s="24">
        <v>1095135</v>
      </c>
      <c r="H21" s="24">
        <v>4572</v>
      </c>
      <c r="I21" s="24">
        <v>1310152</v>
      </c>
      <c r="J21" s="24">
        <v>2409859</v>
      </c>
      <c r="K21" s="24">
        <v>1208256</v>
      </c>
      <c r="L21" s="24">
        <v>1456413</v>
      </c>
      <c r="M21" s="24">
        <v>1488332</v>
      </c>
      <c r="N21" s="24">
        <v>4153001</v>
      </c>
      <c r="O21" s="24">
        <v>2645626</v>
      </c>
      <c r="P21" s="24">
        <v>692060</v>
      </c>
      <c r="Q21" s="24">
        <v>2555896</v>
      </c>
      <c r="R21" s="24">
        <v>5893582</v>
      </c>
      <c r="S21" s="24">
        <v>1922890</v>
      </c>
      <c r="T21" s="24">
        <v>1432023</v>
      </c>
      <c r="U21" s="24">
        <v>1042755</v>
      </c>
      <c r="V21" s="24">
        <v>4397668</v>
      </c>
      <c r="W21" s="24">
        <v>16854110</v>
      </c>
      <c r="X21" s="24">
        <v>43724995</v>
      </c>
      <c r="Y21" s="24">
        <v>-26870885</v>
      </c>
      <c r="Z21" s="6">
        <v>-61.45</v>
      </c>
      <c r="AA21" s="22">
        <v>43724995</v>
      </c>
    </row>
    <row r="22" spans="1:27" ht="12.75">
      <c r="A22" s="5" t="s">
        <v>48</v>
      </c>
      <c r="B22" s="3"/>
      <c r="C22" s="25">
        <v>6174230</v>
      </c>
      <c r="D22" s="25"/>
      <c r="E22" s="26">
        <v>28767590</v>
      </c>
      <c r="F22" s="27">
        <v>13767590</v>
      </c>
      <c r="G22" s="27">
        <v>51187</v>
      </c>
      <c r="H22" s="27">
        <v>20048</v>
      </c>
      <c r="I22" s="27">
        <v>596063</v>
      </c>
      <c r="J22" s="27">
        <v>667298</v>
      </c>
      <c r="K22" s="27">
        <v>590718</v>
      </c>
      <c r="L22" s="27">
        <v>576576</v>
      </c>
      <c r="M22" s="27">
        <v>595925</v>
      </c>
      <c r="N22" s="27">
        <v>1763219</v>
      </c>
      <c r="O22" s="27">
        <v>574864</v>
      </c>
      <c r="P22" s="27">
        <v>51099</v>
      </c>
      <c r="Q22" s="27">
        <v>572476</v>
      </c>
      <c r="R22" s="27">
        <v>1198439</v>
      </c>
      <c r="S22" s="27">
        <v>558849</v>
      </c>
      <c r="T22" s="27">
        <v>567287</v>
      </c>
      <c r="U22" s="27">
        <v>564001</v>
      </c>
      <c r="V22" s="27">
        <v>1690137</v>
      </c>
      <c r="W22" s="27">
        <v>5319093</v>
      </c>
      <c r="X22" s="27">
        <v>13767590</v>
      </c>
      <c r="Y22" s="27">
        <v>-8448497</v>
      </c>
      <c r="Z22" s="7">
        <v>-61.37</v>
      </c>
      <c r="AA22" s="25">
        <v>13767590</v>
      </c>
    </row>
    <row r="23" spans="1:27" ht="12.75">
      <c r="A23" s="5" t="s">
        <v>49</v>
      </c>
      <c r="B23" s="3"/>
      <c r="C23" s="22">
        <v>5801162</v>
      </c>
      <c r="D23" s="22"/>
      <c r="E23" s="23">
        <v>13945950</v>
      </c>
      <c r="F23" s="24">
        <v>14016110</v>
      </c>
      <c r="G23" s="24">
        <v>14282</v>
      </c>
      <c r="H23" s="24">
        <v>-1287</v>
      </c>
      <c r="I23" s="24">
        <v>578350</v>
      </c>
      <c r="J23" s="24">
        <v>591345</v>
      </c>
      <c r="K23" s="24">
        <v>560593</v>
      </c>
      <c r="L23" s="24">
        <v>554479</v>
      </c>
      <c r="M23" s="24">
        <v>556990</v>
      </c>
      <c r="N23" s="24">
        <v>1672062</v>
      </c>
      <c r="O23" s="24">
        <v>556449</v>
      </c>
      <c r="P23" s="24">
        <v>6498</v>
      </c>
      <c r="Q23" s="24">
        <v>552018</v>
      </c>
      <c r="R23" s="24">
        <v>1114965</v>
      </c>
      <c r="S23" s="24">
        <v>552243</v>
      </c>
      <c r="T23" s="24">
        <v>551366</v>
      </c>
      <c r="U23" s="24">
        <v>550927</v>
      </c>
      <c r="V23" s="24">
        <v>1654536</v>
      </c>
      <c r="W23" s="24">
        <v>5032908</v>
      </c>
      <c r="X23" s="24">
        <v>14016110</v>
      </c>
      <c r="Y23" s="24">
        <v>-8983202</v>
      </c>
      <c r="Z23" s="6">
        <v>-64.09</v>
      </c>
      <c r="AA23" s="22">
        <v>14016110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148415024</v>
      </c>
      <c r="D25" s="40">
        <f>+D5+D9+D15+D19+D24</f>
        <v>0</v>
      </c>
      <c r="E25" s="41">
        <f t="shared" si="4"/>
        <v>214319940</v>
      </c>
      <c r="F25" s="42">
        <f t="shared" si="4"/>
        <v>206584303</v>
      </c>
      <c r="G25" s="42">
        <f t="shared" si="4"/>
        <v>11909610</v>
      </c>
      <c r="H25" s="42">
        <f t="shared" si="4"/>
        <v>15528736</v>
      </c>
      <c r="I25" s="42">
        <f t="shared" si="4"/>
        <v>8531558</v>
      </c>
      <c r="J25" s="42">
        <f t="shared" si="4"/>
        <v>35969904</v>
      </c>
      <c r="K25" s="42">
        <f t="shared" si="4"/>
        <v>9173202</v>
      </c>
      <c r="L25" s="42">
        <f t="shared" si="4"/>
        <v>9241128</v>
      </c>
      <c r="M25" s="42">
        <f t="shared" si="4"/>
        <v>17285805</v>
      </c>
      <c r="N25" s="42">
        <f t="shared" si="4"/>
        <v>35700135</v>
      </c>
      <c r="O25" s="42">
        <f t="shared" si="4"/>
        <v>10793465</v>
      </c>
      <c r="P25" s="42">
        <f t="shared" si="4"/>
        <v>5542852</v>
      </c>
      <c r="Q25" s="42">
        <f t="shared" si="4"/>
        <v>16241507</v>
      </c>
      <c r="R25" s="42">
        <f t="shared" si="4"/>
        <v>32577824</v>
      </c>
      <c r="S25" s="42">
        <f t="shared" si="4"/>
        <v>7621419</v>
      </c>
      <c r="T25" s="42">
        <f t="shared" si="4"/>
        <v>7642138</v>
      </c>
      <c r="U25" s="42">
        <f t="shared" si="4"/>
        <v>7547791</v>
      </c>
      <c r="V25" s="42">
        <f t="shared" si="4"/>
        <v>22811348</v>
      </c>
      <c r="W25" s="42">
        <f t="shared" si="4"/>
        <v>127059211</v>
      </c>
      <c r="X25" s="42">
        <f t="shared" si="4"/>
        <v>206584303</v>
      </c>
      <c r="Y25" s="42">
        <f t="shared" si="4"/>
        <v>-79525092</v>
      </c>
      <c r="Z25" s="43">
        <f>+IF(X25&lt;&gt;0,+(Y25/X25)*100,0)</f>
        <v>-38.495224876790374</v>
      </c>
      <c r="AA25" s="40">
        <f>+AA5+AA9+AA15+AA19+AA24</f>
        <v>206584303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59196684</v>
      </c>
      <c r="D28" s="19">
        <f>SUM(D29:D31)</f>
        <v>0</v>
      </c>
      <c r="E28" s="20">
        <f t="shared" si="5"/>
        <v>58159942</v>
      </c>
      <c r="F28" s="21">
        <f t="shared" si="5"/>
        <v>58553336</v>
      </c>
      <c r="G28" s="21">
        <f t="shared" si="5"/>
        <v>1158672</v>
      </c>
      <c r="H28" s="21">
        <f t="shared" si="5"/>
        <v>3149510</v>
      </c>
      <c r="I28" s="21">
        <f t="shared" si="5"/>
        <v>3318016</v>
      </c>
      <c r="J28" s="21">
        <f t="shared" si="5"/>
        <v>7626198</v>
      </c>
      <c r="K28" s="21">
        <f t="shared" si="5"/>
        <v>3750705</v>
      </c>
      <c r="L28" s="21">
        <f t="shared" si="5"/>
        <v>4219875</v>
      </c>
      <c r="M28" s="21">
        <f t="shared" si="5"/>
        <v>4554195</v>
      </c>
      <c r="N28" s="21">
        <f t="shared" si="5"/>
        <v>12524775</v>
      </c>
      <c r="O28" s="21">
        <f t="shared" si="5"/>
        <v>3360388</v>
      </c>
      <c r="P28" s="21">
        <f t="shared" si="5"/>
        <v>4398715</v>
      </c>
      <c r="Q28" s="21">
        <f t="shared" si="5"/>
        <v>4755813</v>
      </c>
      <c r="R28" s="21">
        <f t="shared" si="5"/>
        <v>12514916</v>
      </c>
      <c r="S28" s="21">
        <f t="shared" si="5"/>
        <v>3181453</v>
      </c>
      <c r="T28" s="21">
        <f t="shared" si="5"/>
        <v>3461704</v>
      </c>
      <c r="U28" s="21">
        <f t="shared" si="5"/>
        <v>2815259</v>
      </c>
      <c r="V28" s="21">
        <f t="shared" si="5"/>
        <v>9458416</v>
      </c>
      <c r="W28" s="21">
        <f t="shared" si="5"/>
        <v>42124305</v>
      </c>
      <c r="X28" s="21">
        <f t="shared" si="5"/>
        <v>58553336</v>
      </c>
      <c r="Y28" s="21">
        <f t="shared" si="5"/>
        <v>-16429031</v>
      </c>
      <c r="Z28" s="4">
        <f>+IF(X28&lt;&gt;0,+(Y28/X28)*100,0)</f>
        <v>-28.058232241455894</v>
      </c>
      <c r="AA28" s="19">
        <f>SUM(AA29:AA31)</f>
        <v>58553336</v>
      </c>
    </row>
    <row r="29" spans="1:27" ht="12.75">
      <c r="A29" s="5" t="s">
        <v>32</v>
      </c>
      <c r="B29" s="3"/>
      <c r="C29" s="22">
        <v>24732684</v>
      </c>
      <c r="D29" s="22"/>
      <c r="E29" s="23">
        <v>15081300</v>
      </c>
      <c r="F29" s="24">
        <v>15451085</v>
      </c>
      <c r="G29" s="24">
        <v>512432</v>
      </c>
      <c r="H29" s="24">
        <v>1028450</v>
      </c>
      <c r="I29" s="24">
        <v>660597</v>
      </c>
      <c r="J29" s="24">
        <v>2201479</v>
      </c>
      <c r="K29" s="24">
        <v>1044632</v>
      </c>
      <c r="L29" s="24">
        <v>929911</v>
      </c>
      <c r="M29" s="24">
        <v>1486844</v>
      </c>
      <c r="N29" s="24">
        <v>3461387</v>
      </c>
      <c r="O29" s="24">
        <v>917210</v>
      </c>
      <c r="P29" s="24">
        <v>1026229</v>
      </c>
      <c r="Q29" s="24">
        <v>893710</v>
      </c>
      <c r="R29" s="24">
        <v>2837149</v>
      </c>
      <c r="S29" s="24">
        <v>898882</v>
      </c>
      <c r="T29" s="24">
        <v>1073354</v>
      </c>
      <c r="U29" s="24">
        <v>1207495</v>
      </c>
      <c r="V29" s="24">
        <v>3179731</v>
      </c>
      <c r="W29" s="24">
        <v>11679746</v>
      </c>
      <c r="X29" s="24">
        <v>15451085</v>
      </c>
      <c r="Y29" s="24">
        <v>-3771339</v>
      </c>
      <c r="Z29" s="6">
        <v>-24.41</v>
      </c>
      <c r="AA29" s="22">
        <v>15451085</v>
      </c>
    </row>
    <row r="30" spans="1:27" ht="12.75">
      <c r="A30" s="5" t="s">
        <v>33</v>
      </c>
      <c r="B30" s="3"/>
      <c r="C30" s="25">
        <v>34464000</v>
      </c>
      <c r="D30" s="25"/>
      <c r="E30" s="26">
        <v>43078642</v>
      </c>
      <c r="F30" s="27">
        <v>43102251</v>
      </c>
      <c r="G30" s="27">
        <v>646240</v>
      </c>
      <c r="H30" s="27">
        <v>2121060</v>
      </c>
      <c r="I30" s="27">
        <v>2657419</v>
      </c>
      <c r="J30" s="27">
        <v>5424719</v>
      </c>
      <c r="K30" s="27">
        <v>2706073</v>
      </c>
      <c r="L30" s="27">
        <v>3289964</v>
      </c>
      <c r="M30" s="27">
        <v>3067351</v>
      </c>
      <c r="N30" s="27">
        <v>9063388</v>
      </c>
      <c r="O30" s="27">
        <v>2443178</v>
      </c>
      <c r="P30" s="27">
        <v>3372486</v>
      </c>
      <c r="Q30" s="27">
        <v>3862103</v>
      </c>
      <c r="R30" s="27">
        <v>9677767</v>
      </c>
      <c r="S30" s="27">
        <v>2282571</v>
      </c>
      <c r="T30" s="27">
        <v>2388350</v>
      </c>
      <c r="U30" s="27">
        <v>1607764</v>
      </c>
      <c r="V30" s="27">
        <v>6278685</v>
      </c>
      <c r="W30" s="27">
        <v>30444559</v>
      </c>
      <c r="X30" s="27">
        <v>43102251</v>
      </c>
      <c r="Y30" s="27">
        <v>-12657692</v>
      </c>
      <c r="Z30" s="7">
        <v>-29.37</v>
      </c>
      <c r="AA30" s="25">
        <v>43102251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12781926</v>
      </c>
      <c r="D32" s="19">
        <f>SUM(D33:D37)</f>
        <v>0</v>
      </c>
      <c r="E32" s="20">
        <f t="shared" si="6"/>
        <v>9694295</v>
      </c>
      <c r="F32" s="21">
        <f t="shared" si="6"/>
        <v>11489945</v>
      </c>
      <c r="G32" s="21">
        <f t="shared" si="6"/>
        <v>151965</v>
      </c>
      <c r="H32" s="21">
        <f t="shared" si="6"/>
        <v>684285</v>
      </c>
      <c r="I32" s="21">
        <f t="shared" si="6"/>
        <v>1176752</v>
      </c>
      <c r="J32" s="21">
        <f t="shared" si="6"/>
        <v>2013002</v>
      </c>
      <c r="K32" s="21">
        <f t="shared" si="6"/>
        <v>797901</v>
      </c>
      <c r="L32" s="21">
        <f t="shared" si="6"/>
        <v>979949</v>
      </c>
      <c r="M32" s="21">
        <f t="shared" si="6"/>
        <v>873386</v>
      </c>
      <c r="N32" s="21">
        <f t="shared" si="6"/>
        <v>2651236</v>
      </c>
      <c r="O32" s="21">
        <f t="shared" si="6"/>
        <v>779022</v>
      </c>
      <c r="P32" s="21">
        <f t="shared" si="6"/>
        <v>843178</v>
      </c>
      <c r="Q32" s="21">
        <f t="shared" si="6"/>
        <v>875345</v>
      </c>
      <c r="R32" s="21">
        <f t="shared" si="6"/>
        <v>2497545</v>
      </c>
      <c r="S32" s="21">
        <f t="shared" si="6"/>
        <v>821879</v>
      </c>
      <c r="T32" s="21">
        <f t="shared" si="6"/>
        <v>843268</v>
      </c>
      <c r="U32" s="21">
        <f t="shared" si="6"/>
        <v>606061</v>
      </c>
      <c r="V32" s="21">
        <f t="shared" si="6"/>
        <v>2271208</v>
      </c>
      <c r="W32" s="21">
        <f t="shared" si="6"/>
        <v>9432991</v>
      </c>
      <c r="X32" s="21">
        <f t="shared" si="6"/>
        <v>11489945</v>
      </c>
      <c r="Y32" s="21">
        <f t="shared" si="6"/>
        <v>-2056954</v>
      </c>
      <c r="Z32" s="4">
        <f>+IF(X32&lt;&gt;0,+(Y32/X32)*100,0)</f>
        <v>-17.90220927950482</v>
      </c>
      <c r="AA32" s="19">
        <f>SUM(AA33:AA37)</f>
        <v>11489945</v>
      </c>
    </row>
    <row r="33" spans="1:27" ht="12.75">
      <c r="A33" s="5" t="s">
        <v>36</v>
      </c>
      <c r="B33" s="3"/>
      <c r="C33" s="22">
        <v>6849473</v>
      </c>
      <c r="D33" s="22"/>
      <c r="E33" s="23">
        <v>7669910</v>
      </c>
      <c r="F33" s="24">
        <v>7703550</v>
      </c>
      <c r="G33" s="24">
        <v>74178</v>
      </c>
      <c r="H33" s="24">
        <v>319470</v>
      </c>
      <c r="I33" s="24">
        <v>735404</v>
      </c>
      <c r="J33" s="24">
        <v>1129052</v>
      </c>
      <c r="K33" s="24">
        <v>449681</v>
      </c>
      <c r="L33" s="24">
        <v>547369</v>
      </c>
      <c r="M33" s="24">
        <v>440616</v>
      </c>
      <c r="N33" s="24">
        <v>1437666</v>
      </c>
      <c r="O33" s="24">
        <v>435301</v>
      </c>
      <c r="P33" s="24">
        <v>490320</v>
      </c>
      <c r="Q33" s="24">
        <v>536409</v>
      </c>
      <c r="R33" s="24">
        <v>1462030</v>
      </c>
      <c r="S33" s="24">
        <v>326799</v>
      </c>
      <c r="T33" s="24">
        <v>442670</v>
      </c>
      <c r="U33" s="24">
        <v>294064</v>
      </c>
      <c r="V33" s="24">
        <v>1063533</v>
      </c>
      <c r="W33" s="24">
        <v>5092281</v>
      </c>
      <c r="X33" s="24">
        <v>7703550</v>
      </c>
      <c r="Y33" s="24">
        <v>-2611269</v>
      </c>
      <c r="Z33" s="6">
        <v>-33.9</v>
      </c>
      <c r="AA33" s="22">
        <v>7703550</v>
      </c>
    </row>
    <row r="34" spans="1:27" ht="12.75">
      <c r="A34" s="5" t="s">
        <v>37</v>
      </c>
      <c r="B34" s="3"/>
      <c r="C34" s="22">
        <v>684363</v>
      </c>
      <c r="D34" s="22"/>
      <c r="E34" s="23">
        <v>325470</v>
      </c>
      <c r="F34" s="24">
        <v>616580</v>
      </c>
      <c r="G34" s="24">
        <v>37158</v>
      </c>
      <c r="H34" s="24">
        <v>46574</v>
      </c>
      <c r="I34" s="24">
        <v>80423</v>
      </c>
      <c r="J34" s="24">
        <v>164155</v>
      </c>
      <c r="K34" s="24">
        <v>13735</v>
      </c>
      <c r="L34" s="24">
        <v>19492</v>
      </c>
      <c r="M34" s="24">
        <v>17347</v>
      </c>
      <c r="N34" s="24">
        <v>50574</v>
      </c>
      <c r="O34" s="24">
        <v>21736</v>
      </c>
      <c r="P34" s="24">
        <v>19173</v>
      </c>
      <c r="Q34" s="24">
        <v>22331</v>
      </c>
      <c r="R34" s="24">
        <v>63240</v>
      </c>
      <c r="S34" s="24"/>
      <c r="T34" s="24">
        <v>18577</v>
      </c>
      <c r="U34" s="24">
        <v>-30160</v>
      </c>
      <c r="V34" s="24">
        <v>-11583</v>
      </c>
      <c r="W34" s="24">
        <v>266386</v>
      </c>
      <c r="X34" s="24">
        <v>616580</v>
      </c>
      <c r="Y34" s="24">
        <v>-350194</v>
      </c>
      <c r="Z34" s="6">
        <v>-56.8</v>
      </c>
      <c r="AA34" s="22">
        <v>616580</v>
      </c>
    </row>
    <row r="35" spans="1:27" ht="12.75">
      <c r="A35" s="5" t="s">
        <v>38</v>
      </c>
      <c r="B35" s="3"/>
      <c r="C35" s="22">
        <v>3208235</v>
      </c>
      <c r="D35" s="22"/>
      <c r="E35" s="23">
        <v>58800</v>
      </c>
      <c r="F35" s="24">
        <v>58800</v>
      </c>
      <c r="G35" s="24">
        <v>40629</v>
      </c>
      <c r="H35" s="24">
        <v>254352</v>
      </c>
      <c r="I35" s="24">
        <v>300074</v>
      </c>
      <c r="J35" s="24">
        <v>595055</v>
      </c>
      <c r="K35" s="24">
        <v>273001</v>
      </c>
      <c r="L35" s="24">
        <v>326536</v>
      </c>
      <c r="M35" s="24">
        <v>328403</v>
      </c>
      <c r="N35" s="24">
        <v>927940</v>
      </c>
      <c r="O35" s="24">
        <v>260202</v>
      </c>
      <c r="P35" s="24">
        <v>269284</v>
      </c>
      <c r="Q35" s="24">
        <v>251574</v>
      </c>
      <c r="R35" s="24">
        <v>781060</v>
      </c>
      <c r="S35" s="24">
        <v>430531</v>
      </c>
      <c r="T35" s="24">
        <v>319495</v>
      </c>
      <c r="U35" s="24">
        <v>280279</v>
      </c>
      <c r="V35" s="24">
        <v>1030305</v>
      </c>
      <c r="W35" s="24">
        <v>3334360</v>
      </c>
      <c r="X35" s="24">
        <v>58800</v>
      </c>
      <c r="Y35" s="24">
        <v>3275560</v>
      </c>
      <c r="Z35" s="6">
        <v>5570.68</v>
      </c>
      <c r="AA35" s="22">
        <v>58800</v>
      </c>
    </row>
    <row r="36" spans="1:27" ht="12.75">
      <c r="A36" s="5" t="s">
        <v>39</v>
      </c>
      <c r="B36" s="3"/>
      <c r="C36" s="22">
        <v>2039855</v>
      </c>
      <c r="D36" s="22"/>
      <c r="E36" s="23">
        <v>1640115</v>
      </c>
      <c r="F36" s="24">
        <v>3111015</v>
      </c>
      <c r="G36" s="24"/>
      <c r="H36" s="24">
        <v>63889</v>
      </c>
      <c r="I36" s="24">
        <v>60851</v>
      </c>
      <c r="J36" s="24">
        <v>124740</v>
      </c>
      <c r="K36" s="24">
        <v>61484</v>
      </c>
      <c r="L36" s="24">
        <v>86552</v>
      </c>
      <c r="M36" s="24">
        <v>87020</v>
      </c>
      <c r="N36" s="24">
        <v>235056</v>
      </c>
      <c r="O36" s="24">
        <v>61783</v>
      </c>
      <c r="P36" s="24">
        <v>64401</v>
      </c>
      <c r="Q36" s="24">
        <v>65031</v>
      </c>
      <c r="R36" s="24">
        <v>191215</v>
      </c>
      <c r="S36" s="24">
        <v>64549</v>
      </c>
      <c r="T36" s="24">
        <v>62526</v>
      </c>
      <c r="U36" s="24">
        <v>61878</v>
      </c>
      <c r="V36" s="24">
        <v>188953</v>
      </c>
      <c r="W36" s="24">
        <v>739964</v>
      </c>
      <c r="X36" s="24">
        <v>3111015</v>
      </c>
      <c r="Y36" s="24">
        <v>-2371051</v>
      </c>
      <c r="Z36" s="6">
        <v>-76.21</v>
      </c>
      <c r="AA36" s="22">
        <v>3111015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10914197</v>
      </c>
      <c r="D38" s="19">
        <f>SUM(D39:D41)</f>
        <v>0</v>
      </c>
      <c r="E38" s="20">
        <f t="shared" si="7"/>
        <v>18572620</v>
      </c>
      <c r="F38" s="21">
        <f t="shared" si="7"/>
        <v>19132145</v>
      </c>
      <c r="G38" s="21">
        <f t="shared" si="7"/>
        <v>250588</v>
      </c>
      <c r="H38" s="21">
        <f t="shared" si="7"/>
        <v>560605</v>
      </c>
      <c r="I38" s="21">
        <f t="shared" si="7"/>
        <v>759163</v>
      </c>
      <c r="J38" s="21">
        <f t="shared" si="7"/>
        <v>1570356</v>
      </c>
      <c r="K38" s="21">
        <f t="shared" si="7"/>
        <v>559991</v>
      </c>
      <c r="L38" s="21">
        <f t="shared" si="7"/>
        <v>624425</v>
      </c>
      <c r="M38" s="21">
        <f t="shared" si="7"/>
        <v>688260</v>
      </c>
      <c r="N38" s="21">
        <f t="shared" si="7"/>
        <v>1872676</v>
      </c>
      <c r="O38" s="21">
        <f t="shared" si="7"/>
        <v>500043</v>
      </c>
      <c r="P38" s="21">
        <f t="shared" si="7"/>
        <v>187282</v>
      </c>
      <c r="Q38" s="21">
        <f t="shared" si="7"/>
        <v>209954</v>
      </c>
      <c r="R38" s="21">
        <f t="shared" si="7"/>
        <v>897279</v>
      </c>
      <c r="S38" s="21">
        <f t="shared" si="7"/>
        <v>109554</v>
      </c>
      <c r="T38" s="21">
        <f t="shared" si="7"/>
        <v>374741</v>
      </c>
      <c r="U38" s="21">
        <f t="shared" si="7"/>
        <v>4239</v>
      </c>
      <c r="V38" s="21">
        <f t="shared" si="7"/>
        <v>488534</v>
      </c>
      <c r="W38" s="21">
        <f t="shared" si="7"/>
        <v>4828845</v>
      </c>
      <c r="X38" s="21">
        <f t="shared" si="7"/>
        <v>19132145</v>
      </c>
      <c r="Y38" s="21">
        <f t="shared" si="7"/>
        <v>-14303300</v>
      </c>
      <c r="Z38" s="4">
        <f>+IF(X38&lt;&gt;0,+(Y38/X38)*100,0)</f>
        <v>-74.76056657525855</v>
      </c>
      <c r="AA38" s="19">
        <f>SUM(AA39:AA41)</f>
        <v>19132145</v>
      </c>
    </row>
    <row r="39" spans="1:27" ht="12.75">
      <c r="A39" s="5" t="s">
        <v>42</v>
      </c>
      <c r="B39" s="3"/>
      <c r="C39" s="22">
        <v>20525</v>
      </c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10893672</v>
      </c>
      <c r="D40" s="22"/>
      <c r="E40" s="23">
        <v>18572620</v>
      </c>
      <c r="F40" s="24">
        <v>19132145</v>
      </c>
      <c r="G40" s="24">
        <v>250588</v>
      </c>
      <c r="H40" s="24">
        <v>560605</v>
      </c>
      <c r="I40" s="24">
        <v>759163</v>
      </c>
      <c r="J40" s="24">
        <v>1570356</v>
      </c>
      <c r="K40" s="24">
        <v>559991</v>
      </c>
      <c r="L40" s="24">
        <v>624425</v>
      </c>
      <c r="M40" s="24">
        <v>688260</v>
      </c>
      <c r="N40" s="24">
        <v>1872676</v>
      </c>
      <c r="O40" s="24">
        <v>500043</v>
      </c>
      <c r="P40" s="24">
        <v>187282</v>
      </c>
      <c r="Q40" s="24">
        <v>209954</v>
      </c>
      <c r="R40" s="24">
        <v>897279</v>
      </c>
      <c r="S40" s="24">
        <v>109554</v>
      </c>
      <c r="T40" s="24">
        <v>374741</v>
      </c>
      <c r="U40" s="24">
        <v>4239</v>
      </c>
      <c r="V40" s="24">
        <v>488534</v>
      </c>
      <c r="W40" s="24">
        <v>4828845</v>
      </c>
      <c r="X40" s="24">
        <v>19132145</v>
      </c>
      <c r="Y40" s="24">
        <v>-14303300</v>
      </c>
      <c r="Z40" s="6">
        <v>-74.76</v>
      </c>
      <c r="AA40" s="22">
        <v>19132145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86175308</v>
      </c>
      <c r="D42" s="19">
        <f>SUM(D43:D46)</f>
        <v>0</v>
      </c>
      <c r="E42" s="20">
        <f t="shared" si="8"/>
        <v>76527341</v>
      </c>
      <c r="F42" s="21">
        <f t="shared" si="8"/>
        <v>74862069</v>
      </c>
      <c r="G42" s="21">
        <f t="shared" si="8"/>
        <v>303461</v>
      </c>
      <c r="H42" s="21">
        <f t="shared" si="8"/>
        <v>1204343</v>
      </c>
      <c r="I42" s="21">
        <f t="shared" si="8"/>
        <v>1752531</v>
      </c>
      <c r="J42" s="21">
        <f t="shared" si="8"/>
        <v>3260335</v>
      </c>
      <c r="K42" s="21">
        <f t="shared" si="8"/>
        <v>6257301</v>
      </c>
      <c r="L42" s="21">
        <f t="shared" si="8"/>
        <v>4987393</v>
      </c>
      <c r="M42" s="21">
        <f t="shared" si="8"/>
        <v>9617559</v>
      </c>
      <c r="N42" s="21">
        <f t="shared" si="8"/>
        <v>20862253</v>
      </c>
      <c r="O42" s="21">
        <f t="shared" si="8"/>
        <v>1654465</v>
      </c>
      <c r="P42" s="21">
        <f t="shared" si="8"/>
        <v>3657639</v>
      </c>
      <c r="Q42" s="21">
        <f t="shared" si="8"/>
        <v>1548162</v>
      </c>
      <c r="R42" s="21">
        <f t="shared" si="8"/>
        <v>6860266</v>
      </c>
      <c r="S42" s="21">
        <f t="shared" si="8"/>
        <v>1515971</v>
      </c>
      <c r="T42" s="21">
        <f t="shared" si="8"/>
        <v>8119200</v>
      </c>
      <c r="U42" s="21">
        <f t="shared" si="8"/>
        <v>1285319</v>
      </c>
      <c r="V42" s="21">
        <f t="shared" si="8"/>
        <v>10920490</v>
      </c>
      <c r="W42" s="21">
        <f t="shared" si="8"/>
        <v>41903344</v>
      </c>
      <c r="X42" s="21">
        <f t="shared" si="8"/>
        <v>74862069</v>
      </c>
      <c r="Y42" s="21">
        <f t="shared" si="8"/>
        <v>-32958725</v>
      </c>
      <c r="Z42" s="4">
        <f>+IF(X42&lt;&gt;0,+(Y42/X42)*100,0)</f>
        <v>-44.02593388114881</v>
      </c>
      <c r="AA42" s="19">
        <f>SUM(AA43:AA46)</f>
        <v>74862069</v>
      </c>
    </row>
    <row r="43" spans="1:27" ht="12.75">
      <c r="A43" s="5" t="s">
        <v>46</v>
      </c>
      <c r="B43" s="3"/>
      <c r="C43" s="22">
        <v>46367564</v>
      </c>
      <c r="D43" s="22"/>
      <c r="E43" s="23">
        <v>50932403</v>
      </c>
      <c r="F43" s="24">
        <v>49066940</v>
      </c>
      <c r="G43" s="24">
        <v>153576</v>
      </c>
      <c r="H43" s="24">
        <v>390788</v>
      </c>
      <c r="I43" s="24">
        <v>792206</v>
      </c>
      <c r="J43" s="24">
        <v>1336570</v>
      </c>
      <c r="K43" s="24">
        <v>5115397</v>
      </c>
      <c r="L43" s="24">
        <v>3698791</v>
      </c>
      <c r="M43" s="24">
        <v>8510089</v>
      </c>
      <c r="N43" s="24">
        <v>17324277</v>
      </c>
      <c r="O43" s="24">
        <v>629712</v>
      </c>
      <c r="P43" s="24">
        <v>2323935</v>
      </c>
      <c r="Q43" s="24">
        <v>370505</v>
      </c>
      <c r="R43" s="24">
        <v>3324152</v>
      </c>
      <c r="S43" s="24">
        <v>360434</v>
      </c>
      <c r="T43" s="24">
        <v>6974436</v>
      </c>
      <c r="U43" s="24">
        <v>245960</v>
      </c>
      <c r="V43" s="24">
        <v>7580830</v>
      </c>
      <c r="W43" s="24">
        <v>29565829</v>
      </c>
      <c r="X43" s="24">
        <v>49066940</v>
      </c>
      <c r="Y43" s="24">
        <v>-19501111</v>
      </c>
      <c r="Z43" s="6">
        <v>-39.74</v>
      </c>
      <c r="AA43" s="22">
        <v>49066940</v>
      </c>
    </row>
    <row r="44" spans="1:27" ht="12.75">
      <c r="A44" s="5" t="s">
        <v>47</v>
      </c>
      <c r="B44" s="3"/>
      <c r="C44" s="22">
        <v>16646577</v>
      </c>
      <c r="D44" s="22"/>
      <c r="E44" s="23">
        <v>12195670</v>
      </c>
      <c r="F44" s="24">
        <v>12694293</v>
      </c>
      <c r="G44" s="24">
        <v>103861</v>
      </c>
      <c r="H44" s="24">
        <v>326901</v>
      </c>
      <c r="I44" s="24">
        <v>439230</v>
      </c>
      <c r="J44" s="24">
        <v>869992</v>
      </c>
      <c r="K44" s="24">
        <v>439519</v>
      </c>
      <c r="L44" s="24">
        <v>467374</v>
      </c>
      <c r="M44" s="24">
        <v>379434</v>
      </c>
      <c r="N44" s="24">
        <v>1286327</v>
      </c>
      <c r="O44" s="24">
        <v>427749</v>
      </c>
      <c r="P44" s="24">
        <v>683721</v>
      </c>
      <c r="Q44" s="24">
        <v>565891</v>
      </c>
      <c r="R44" s="24">
        <v>1677361</v>
      </c>
      <c r="S44" s="24">
        <v>506429</v>
      </c>
      <c r="T44" s="24">
        <v>660406</v>
      </c>
      <c r="U44" s="24">
        <v>434938</v>
      </c>
      <c r="V44" s="24">
        <v>1601773</v>
      </c>
      <c r="W44" s="24">
        <v>5435453</v>
      </c>
      <c r="X44" s="24">
        <v>12694293</v>
      </c>
      <c r="Y44" s="24">
        <v>-7258840</v>
      </c>
      <c r="Z44" s="6">
        <v>-57.18</v>
      </c>
      <c r="AA44" s="22">
        <v>12694293</v>
      </c>
    </row>
    <row r="45" spans="1:27" ht="12.75">
      <c r="A45" s="5" t="s">
        <v>48</v>
      </c>
      <c r="B45" s="3"/>
      <c r="C45" s="25">
        <v>13509468</v>
      </c>
      <c r="D45" s="25"/>
      <c r="E45" s="26">
        <v>6607084</v>
      </c>
      <c r="F45" s="27">
        <v>7120800</v>
      </c>
      <c r="G45" s="27">
        <v>11068</v>
      </c>
      <c r="H45" s="27">
        <v>201204</v>
      </c>
      <c r="I45" s="27">
        <v>224011</v>
      </c>
      <c r="J45" s="27">
        <v>436283</v>
      </c>
      <c r="K45" s="27">
        <v>245674</v>
      </c>
      <c r="L45" s="27">
        <v>357768</v>
      </c>
      <c r="M45" s="27">
        <v>337104</v>
      </c>
      <c r="N45" s="27">
        <v>940546</v>
      </c>
      <c r="O45" s="27">
        <v>280053</v>
      </c>
      <c r="P45" s="27">
        <v>318097</v>
      </c>
      <c r="Q45" s="27">
        <v>294962</v>
      </c>
      <c r="R45" s="27">
        <v>893112</v>
      </c>
      <c r="S45" s="27">
        <v>295931</v>
      </c>
      <c r="T45" s="27">
        <v>336353</v>
      </c>
      <c r="U45" s="27">
        <v>217555</v>
      </c>
      <c r="V45" s="27">
        <v>849839</v>
      </c>
      <c r="W45" s="27">
        <v>3119780</v>
      </c>
      <c r="X45" s="27">
        <v>7120800</v>
      </c>
      <c r="Y45" s="27">
        <v>-4001020</v>
      </c>
      <c r="Z45" s="7">
        <v>-56.19</v>
      </c>
      <c r="AA45" s="25">
        <v>7120800</v>
      </c>
    </row>
    <row r="46" spans="1:27" ht="12.75">
      <c r="A46" s="5" t="s">
        <v>49</v>
      </c>
      <c r="B46" s="3"/>
      <c r="C46" s="22">
        <v>9651699</v>
      </c>
      <c r="D46" s="22"/>
      <c r="E46" s="23">
        <v>6792184</v>
      </c>
      <c r="F46" s="24">
        <v>5980036</v>
      </c>
      <c r="G46" s="24">
        <v>34956</v>
      </c>
      <c r="H46" s="24">
        <v>285450</v>
      </c>
      <c r="I46" s="24">
        <v>297084</v>
      </c>
      <c r="J46" s="24">
        <v>617490</v>
      </c>
      <c r="K46" s="24">
        <v>456711</v>
      </c>
      <c r="L46" s="24">
        <v>463460</v>
      </c>
      <c r="M46" s="24">
        <v>390932</v>
      </c>
      <c r="N46" s="24">
        <v>1311103</v>
      </c>
      <c r="O46" s="24">
        <v>316951</v>
      </c>
      <c r="P46" s="24">
        <v>331886</v>
      </c>
      <c r="Q46" s="24">
        <v>316804</v>
      </c>
      <c r="R46" s="24">
        <v>965641</v>
      </c>
      <c r="S46" s="24">
        <v>353177</v>
      </c>
      <c r="T46" s="24">
        <v>148005</v>
      </c>
      <c r="U46" s="24">
        <v>386866</v>
      </c>
      <c r="V46" s="24">
        <v>888048</v>
      </c>
      <c r="W46" s="24">
        <v>3782282</v>
      </c>
      <c r="X46" s="24">
        <v>5980036</v>
      </c>
      <c r="Y46" s="24">
        <v>-2197754</v>
      </c>
      <c r="Z46" s="6">
        <v>-36.75</v>
      </c>
      <c r="AA46" s="22">
        <v>5980036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169068115</v>
      </c>
      <c r="D48" s="40">
        <f>+D28+D32+D38+D42+D47</f>
        <v>0</v>
      </c>
      <c r="E48" s="41">
        <f t="shared" si="9"/>
        <v>162954198</v>
      </c>
      <c r="F48" s="42">
        <f t="shared" si="9"/>
        <v>164037495</v>
      </c>
      <c r="G48" s="42">
        <f t="shared" si="9"/>
        <v>1864686</v>
      </c>
      <c r="H48" s="42">
        <f t="shared" si="9"/>
        <v>5598743</v>
      </c>
      <c r="I48" s="42">
        <f t="shared" si="9"/>
        <v>7006462</v>
      </c>
      <c r="J48" s="42">
        <f t="shared" si="9"/>
        <v>14469891</v>
      </c>
      <c r="K48" s="42">
        <f t="shared" si="9"/>
        <v>11365898</v>
      </c>
      <c r="L48" s="42">
        <f t="shared" si="9"/>
        <v>10811642</v>
      </c>
      <c r="M48" s="42">
        <f t="shared" si="9"/>
        <v>15733400</v>
      </c>
      <c r="N48" s="42">
        <f t="shared" si="9"/>
        <v>37910940</v>
      </c>
      <c r="O48" s="42">
        <f t="shared" si="9"/>
        <v>6293918</v>
      </c>
      <c r="P48" s="42">
        <f t="shared" si="9"/>
        <v>9086814</v>
      </c>
      <c r="Q48" s="42">
        <f t="shared" si="9"/>
        <v>7389274</v>
      </c>
      <c r="R48" s="42">
        <f t="shared" si="9"/>
        <v>22770006</v>
      </c>
      <c r="S48" s="42">
        <f t="shared" si="9"/>
        <v>5628857</v>
      </c>
      <c r="T48" s="42">
        <f t="shared" si="9"/>
        <v>12798913</v>
      </c>
      <c r="U48" s="42">
        <f t="shared" si="9"/>
        <v>4710878</v>
      </c>
      <c r="V48" s="42">
        <f t="shared" si="9"/>
        <v>23138648</v>
      </c>
      <c r="W48" s="42">
        <f t="shared" si="9"/>
        <v>98289485</v>
      </c>
      <c r="X48" s="42">
        <f t="shared" si="9"/>
        <v>164037495</v>
      </c>
      <c r="Y48" s="42">
        <f t="shared" si="9"/>
        <v>-65748010</v>
      </c>
      <c r="Z48" s="43">
        <f>+IF(X48&lt;&gt;0,+(Y48/X48)*100,0)</f>
        <v>-40.08108633943721</v>
      </c>
      <c r="AA48" s="40">
        <f>+AA28+AA32+AA38+AA42+AA47</f>
        <v>164037495</v>
      </c>
    </row>
    <row r="49" spans="1:27" ht="12.75">
      <c r="A49" s="14" t="s">
        <v>87</v>
      </c>
      <c r="B49" s="15"/>
      <c r="C49" s="44">
        <f aca="true" t="shared" si="10" ref="C49:Y49">+C25-C48</f>
        <v>-20653091</v>
      </c>
      <c r="D49" s="44">
        <f>+D25-D48</f>
        <v>0</v>
      </c>
      <c r="E49" s="45">
        <f t="shared" si="10"/>
        <v>51365742</v>
      </c>
      <c r="F49" s="46">
        <f t="shared" si="10"/>
        <v>42546808</v>
      </c>
      <c r="G49" s="46">
        <f t="shared" si="10"/>
        <v>10044924</v>
      </c>
      <c r="H49" s="46">
        <f t="shared" si="10"/>
        <v>9929993</v>
      </c>
      <c r="I49" s="46">
        <f t="shared" si="10"/>
        <v>1525096</v>
      </c>
      <c r="J49" s="46">
        <f t="shared" si="10"/>
        <v>21500013</v>
      </c>
      <c r="K49" s="46">
        <f t="shared" si="10"/>
        <v>-2192696</v>
      </c>
      <c r="L49" s="46">
        <f t="shared" si="10"/>
        <v>-1570514</v>
      </c>
      <c r="M49" s="46">
        <f t="shared" si="10"/>
        <v>1552405</v>
      </c>
      <c r="N49" s="46">
        <f t="shared" si="10"/>
        <v>-2210805</v>
      </c>
      <c r="O49" s="46">
        <f t="shared" si="10"/>
        <v>4499547</v>
      </c>
      <c r="P49" s="46">
        <f t="shared" si="10"/>
        <v>-3543962</v>
      </c>
      <c r="Q49" s="46">
        <f t="shared" si="10"/>
        <v>8852233</v>
      </c>
      <c r="R49" s="46">
        <f t="shared" si="10"/>
        <v>9807818</v>
      </c>
      <c r="S49" s="46">
        <f t="shared" si="10"/>
        <v>1992562</v>
      </c>
      <c r="T49" s="46">
        <f t="shared" si="10"/>
        <v>-5156775</v>
      </c>
      <c r="U49" s="46">
        <f t="shared" si="10"/>
        <v>2836913</v>
      </c>
      <c r="V49" s="46">
        <f t="shared" si="10"/>
        <v>-327300</v>
      </c>
      <c r="W49" s="46">
        <f t="shared" si="10"/>
        <v>28769726</v>
      </c>
      <c r="X49" s="46">
        <f>IF(F25=F48,0,X25-X48)</f>
        <v>42546808</v>
      </c>
      <c r="Y49" s="46">
        <f t="shared" si="10"/>
        <v>-13777082</v>
      </c>
      <c r="Z49" s="47">
        <f>+IF(X49&lt;&gt;0,+(Y49/X49)*100,0)</f>
        <v>-32.3810002386078</v>
      </c>
      <c r="AA49" s="44">
        <f>+AA25-AA48</f>
        <v>42546808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155090097</v>
      </c>
      <c r="D5" s="19">
        <f>SUM(D6:D8)</f>
        <v>0</v>
      </c>
      <c r="E5" s="20">
        <f t="shared" si="0"/>
        <v>157518287</v>
      </c>
      <c r="F5" s="21">
        <f t="shared" si="0"/>
        <v>159395366</v>
      </c>
      <c r="G5" s="21">
        <f t="shared" si="0"/>
        <v>116529232</v>
      </c>
      <c r="H5" s="21">
        <f t="shared" si="0"/>
        <v>1598811</v>
      </c>
      <c r="I5" s="21">
        <f t="shared" si="0"/>
        <v>-2860633</v>
      </c>
      <c r="J5" s="21">
        <f t="shared" si="0"/>
        <v>115267410</v>
      </c>
      <c r="K5" s="21">
        <f t="shared" si="0"/>
        <v>1881472</v>
      </c>
      <c r="L5" s="21">
        <f t="shared" si="0"/>
        <v>2649323</v>
      </c>
      <c r="M5" s="21">
        <f t="shared" si="0"/>
        <v>17128496</v>
      </c>
      <c r="N5" s="21">
        <f t="shared" si="0"/>
        <v>21659291</v>
      </c>
      <c r="O5" s="21">
        <f t="shared" si="0"/>
        <v>1978443</v>
      </c>
      <c r="P5" s="21">
        <f t="shared" si="0"/>
        <v>1394273</v>
      </c>
      <c r="Q5" s="21">
        <f t="shared" si="0"/>
        <v>14541504</v>
      </c>
      <c r="R5" s="21">
        <f t="shared" si="0"/>
        <v>17914220</v>
      </c>
      <c r="S5" s="21">
        <f t="shared" si="0"/>
        <v>1718707</v>
      </c>
      <c r="T5" s="21">
        <f t="shared" si="0"/>
        <v>2575967</v>
      </c>
      <c r="U5" s="21">
        <f t="shared" si="0"/>
        <v>3107875</v>
      </c>
      <c r="V5" s="21">
        <f t="shared" si="0"/>
        <v>7402549</v>
      </c>
      <c r="W5" s="21">
        <f t="shared" si="0"/>
        <v>162243470</v>
      </c>
      <c r="X5" s="21">
        <f t="shared" si="0"/>
        <v>159395366</v>
      </c>
      <c r="Y5" s="21">
        <f t="shared" si="0"/>
        <v>2848104</v>
      </c>
      <c r="Z5" s="4">
        <f>+IF(X5&lt;&gt;0,+(Y5/X5)*100,0)</f>
        <v>1.7868173156301168</v>
      </c>
      <c r="AA5" s="19">
        <f>SUM(AA6:AA8)</f>
        <v>159395366</v>
      </c>
    </row>
    <row r="6" spans="1:27" ht="12.75">
      <c r="A6" s="5" t="s">
        <v>32</v>
      </c>
      <c r="B6" s="3"/>
      <c r="C6" s="22">
        <v>41380867</v>
      </c>
      <c r="D6" s="22"/>
      <c r="E6" s="23">
        <v>45373000</v>
      </c>
      <c r="F6" s="24">
        <v>45373000</v>
      </c>
      <c r="G6" s="24">
        <v>18482194</v>
      </c>
      <c r="H6" s="24">
        <v>88199</v>
      </c>
      <c r="I6" s="24">
        <v>75082</v>
      </c>
      <c r="J6" s="24">
        <v>18645475</v>
      </c>
      <c r="K6" s="24">
        <v>122686</v>
      </c>
      <c r="L6" s="24">
        <v>60005</v>
      </c>
      <c r="M6" s="24">
        <v>14760122</v>
      </c>
      <c r="N6" s="24">
        <v>14942813</v>
      </c>
      <c r="O6" s="24">
        <v>74535</v>
      </c>
      <c r="P6" s="24">
        <v>71290</v>
      </c>
      <c r="Q6" s="24">
        <v>11121492</v>
      </c>
      <c r="R6" s="24">
        <v>11267317</v>
      </c>
      <c r="S6" s="24">
        <v>26545</v>
      </c>
      <c r="T6" s="24">
        <v>26452</v>
      </c>
      <c r="U6" s="24">
        <v>38130</v>
      </c>
      <c r="V6" s="24">
        <v>91127</v>
      </c>
      <c r="W6" s="24">
        <v>44946732</v>
      </c>
      <c r="X6" s="24">
        <v>45373000</v>
      </c>
      <c r="Y6" s="24">
        <v>-426268</v>
      </c>
      <c r="Z6" s="6">
        <v>-0.94</v>
      </c>
      <c r="AA6" s="22">
        <v>45373000</v>
      </c>
    </row>
    <row r="7" spans="1:27" ht="12.75">
      <c r="A7" s="5" t="s">
        <v>33</v>
      </c>
      <c r="B7" s="3"/>
      <c r="C7" s="25">
        <v>113709230</v>
      </c>
      <c r="D7" s="25"/>
      <c r="E7" s="26">
        <v>112145287</v>
      </c>
      <c r="F7" s="27">
        <v>114022366</v>
      </c>
      <c r="G7" s="27">
        <v>98047038</v>
      </c>
      <c r="H7" s="27">
        <v>1510612</v>
      </c>
      <c r="I7" s="27">
        <v>-2935715</v>
      </c>
      <c r="J7" s="27">
        <v>96621935</v>
      </c>
      <c r="K7" s="27">
        <v>1758786</v>
      </c>
      <c r="L7" s="27">
        <v>2589318</v>
      </c>
      <c r="M7" s="27">
        <v>2368374</v>
      </c>
      <c r="N7" s="27">
        <v>6716478</v>
      </c>
      <c r="O7" s="27">
        <v>1903908</v>
      </c>
      <c r="P7" s="27">
        <v>1322983</v>
      </c>
      <c r="Q7" s="27">
        <v>3420012</v>
      </c>
      <c r="R7" s="27">
        <v>6646903</v>
      </c>
      <c r="S7" s="27">
        <v>1692162</v>
      </c>
      <c r="T7" s="27">
        <v>2549515</v>
      </c>
      <c r="U7" s="27">
        <v>3069745</v>
      </c>
      <c r="V7" s="27">
        <v>7311422</v>
      </c>
      <c r="W7" s="27">
        <v>117296738</v>
      </c>
      <c r="X7" s="27">
        <v>114022366</v>
      </c>
      <c r="Y7" s="27">
        <v>3274372</v>
      </c>
      <c r="Z7" s="7">
        <v>2.87</v>
      </c>
      <c r="AA7" s="25">
        <v>114022366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87446342</v>
      </c>
      <c r="D9" s="19">
        <f>SUM(D10:D14)</f>
        <v>0</v>
      </c>
      <c r="E9" s="20">
        <f t="shared" si="1"/>
        <v>76674435</v>
      </c>
      <c r="F9" s="21">
        <f t="shared" si="1"/>
        <v>93837771</v>
      </c>
      <c r="G9" s="21">
        <f t="shared" si="1"/>
        <v>1698958</v>
      </c>
      <c r="H9" s="21">
        <f t="shared" si="1"/>
        <v>3553106</v>
      </c>
      <c r="I9" s="21">
        <f t="shared" si="1"/>
        <v>4005285</v>
      </c>
      <c r="J9" s="21">
        <f t="shared" si="1"/>
        <v>9257349</v>
      </c>
      <c r="K9" s="21">
        <f t="shared" si="1"/>
        <v>9239246</v>
      </c>
      <c r="L9" s="21">
        <f t="shared" si="1"/>
        <v>8466305</v>
      </c>
      <c r="M9" s="21">
        <f t="shared" si="1"/>
        <v>5859316</v>
      </c>
      <c r="N9" s="21">
        <f t="shared" si="1"/>
        <v>23564867</v>
      </c>
      <c r="O9" s="21">
        <f t="shared" si="1"/>
        <v>4613653</v>
      </c>
      <c r="P9" s="21">
        <f t="shared" si="1"/>
        <v>12422965</v>
      </c>
      <c r="Q9" s="21">
        <f t="shared" si="1"/>
        <v>5872693</v>
      </c>
      <c r="R9" s="21">
        <f t="shared" si="1"/>
        <v>22909311</v>
      </c>
      <c r="S9" s="21">
        <f t="shared" si="1"/>
        <v>106257</v>
      </c>
      <c r="T9" s="21">
        <f t="shared" si="1"/>
        <v>193402</v>
      </c>
      <c r="U9" s="21">
        <f t="shared" si="1"/>
        <v>6567659</v>
      </c>
      <c r="V9" s="21">
        <f t="shared" si="1"/>
        <v>6867318</v>
      </c>
      <c r="W9" s="21">
        <f t="shared" si="1"/>
        <v>62598845</v>
      </c>
      <c r="X9" s="21">
        <f t="shared" si="1"/>
        <v>93837771</v>
      </c>
      <c r="Y9" s="21">
        <f t="shared" si="1"/>
        <v>-31238926</v>
      </c>
      <c r="Z9" s="4">
        <f>+IF(X9&lt;&gt;0,+(Y9/X9)*100,0)</f>
        <v>-33.29035383843463</v>
      </c>
      <c r="AA9" s="19">
        <f>SUM(AA10:AA14)</f>
        <v>93837771</v>
      </c>
    </row>
    <row r="10" spans="1:27" ht="12.75">
      <c r="A10" s="5" t="s">
        <v>36</v>
      </c>
      <c r="B10" s="3"/>
      <c r="C10" s="22">
        <v>8888311</v>
      </c>
      <c r="D10" s="22"/>
      <c r="E10" s="23">
        <v>9560620</v>
      </c>
      <c r="F10" s="24">
        <v>10852901</v>
      </c>
      <c r="G10" s="24">
        <v>61244</v>
      </c>
      <c r="H10" s="24">
        <v>765170</v>
      </c>
      <c r="I10" s="24">
        <v>791121</v>
      </c>
      <c r="J10" s="24">
        <v>1617535</v>
      </c>
      <c r="K10" s="24">
        <v>545875</v>
      </c>
      <c r="L10" s="24">
        <v>677605</v>
      </c>
      <c r="M10" s="24">
        <v>36772</v>
      </c>
      <c r="N10" s="24">
        <v>1260252</v>
      </c>
      <c r="O10" s="24">
        <v>1503206</v>
      </c>
      <c r="P10" s="24">
        <v>591209</v>
      </c>
      <c r="Q10" s="24">
        <v>615000</v>
      </c>
      <c r="R10" s="24">
        <v>2709415</v>
      </c>
      <c r="S10" s="24">
        <v>455</v>
      </c>
      <c r="T10" s="24">
        <v>6628</v>
      </c>
      <c r="U10" s="24">
        <v>1990779</v>
      </c>
      <c r="V10" s="24">
        <v>1997862</v>
      </c>
      <c r="W10" s="24">
        <v>7585064</v>
      </c>
      <c r="X10" s="24">
        <v>10852901</v>
      </c>
      <c r="Y10" s="24">
        <v>-3267837</v>
      </c>
      <c r="Z10" s="6">
        <v>-30.11</v>
      </c>
      <c r="AA10" s="22">
        <v>10852901</v>
      </c>
    </row>
    <row r="11" spans="1:27" ht="12.75">
      <c r="A11" s="5" t="s">
        <v>37</v>
      </c>
      <c r="B11" s="3"/>
      <c r="C11" s="22">
        <v>12443816</v>
      </c>
      <c r="D11" s="22"/>
      <c r="E11" s="23">
        <v>15787637</v>
      </c>
      <c r="F11" s="24">
        <v>16090864</v>
      </c>
      <c r="G11" s="24">
        <v>295259</v>
      </c>
      <c r="H11" s="24">
        <v>1532273</v>
      </c>
      <c r="I11" s="24">
        <v>2058213</v>
      </c>
      <c r="J11" s="24">
        <v>3885745</v>
      </c>
      <c r="K11" s="24">
        <v>1198829</v>
      </c>
      <c r="L11" s="24">
        <v>2637293</v>
      </c>
      <c r="M11" s="24">
        <v>1619155</v>
      </c>
      <c r="N11" s="24">
        <v>5455277</v>
      </c>
      <c r="O11" s="24">
        <v>1018081</v>
      </c>
      <c r="P11" s="24">
        <v>495404</v>
      </c>
      <c r="Q11" s="24">
        <v>717540</v>
      </c>
      <c r="R11" s="24">
        <v>2231025</v>
      </c>
      <c r="S11" s="24">
        <v>-82017</v>
      </c>
      <c r="T11" s="24">
        <v>-54126</v>
      </c>
      <c r="U11" s="24">
        <v>265425</v>
      </c>
      <c r="V11" s="24">
        <v>129282</v>
      </c>
      <c r="W11" s="24">
        <v>11701329</v>
      </c>
      <c r="X11" s="24">
        <v>16090864</v>
      </c>
      <c r="Y11" s="24">
        <v>-4389535</v>
      </c>
      <c r="Z11" s="6">
        <v>-27.28</v>
      </c>
      <c r="AA11" s="22">
        <v>16090864</v>
      </c>
    </row>
    <row r="12" spans="1:27" ht="12.75">
      <c r="A12" s="5" t="s">
        <v>38</v>
      </c>
      <c r="B12" s="3"/>
      <c r="C12" s="22">
        <v>62869414</v>
      </c>
      <c r="D12" s="22"/>
      <c r="E12" s="23">
        <v>49971216</v>
      </c>
      <c r="F12" s="24">
        <v>61771216</v>
      </c>
      <c r="G12" s="24">
        <v>1331511</v>
      </c>
      <c r="H12" s="24">
        <v>1244719</v>
      </c>
      <c r="I12" s="24">
        <v>1122572</v>
      </c>
      <c r="J12" s="24">
        <v>3698802</v>
      </c>
      <c r="K12" s="24">
        <v>7483502</v>
      </c>
      <c r="L12" s="24">
        <v>5140294</v>
      </c>
      <c r="M12" s="24">
        <v>4128396</v>
      </c>
      <c r="N12" s="24">
        <v>16752192</v>
      </c>
      <c r="O12" s="24">
        <v>2081188</v>
      </c>
      <c r="P12" s="24">
        <v>11326482</v>
      </c>
      <c r="Q12" s="24">
        <v>4530201</v>
      </c>
      <c r="R12" s="24">
        <v>17937871</v>
      </c>
      <c r="S12" s="24">
        <v>177750</v>
      </c>
      <c r="T12" s="24">
        <v>230925</v>
      </c>
      <c r="U12" s="24">
        <v>4300765</v>
      </c>
      <c r="V12" s="24">
        <v>4709440</v>
      </c>
      <c r="W12" s="24">
        <v>43098305</v>
      </c>
      <c r="X12" s="24">
        <v>61771216</v>
      </c>
      <c r="Y12" s="24">
        <v>-18672911</v>
      </c>
      <c r="Z12" s="6">
        <v>-30.23</v>
      </c>
      <c r="AA12" s="22">
        <v>61771216</v>
      </c>
    </row>
    <row r="13" spans="1:27" ht="12.75">
      <c r="A13" s="5" t="s">
        <v>39</v>
      </c>
      <c r="B13" s="3"/>
      <c r="C13" s="22">
        <v>3244801</v>
      </c>
      <c r="D13" s="22"/>
      <c r="E13" s="23">
        <v>1354962</v>
      </c>
      <c r="F13" s="24">
        <v>5122790</v>
      </c>
      <c r="G13" s="24">
        <v>10944</v>
      </c>
      <c r="H13" s="24">
        <v>10944</v>
      </c>
      <c r="I13" s="24">
        <v>33379</v>
      </c>
      <c r="J13" s="24">
        <v>55267</v>
      </c>
      <c r="K13" s="24">
        <v>11040</v>
      </c>
      <c r="L13" s="24">
        <v>11113</v>
      </c>
      <c r="M13" s="24">
        <v>74993</v>
      </c>
      <c r="N13" s="24">
        <v>97146</v>
      </c>
      <c r="O13" s="24">
        <v>11178</v>
      </c>
      <c r="P13" s="24">
        <v>9870</v>
      </c>
      <c r="Q13" s="24">
        <v>9952</v>
      </c>
      <c r="R13" s="24">
        <v>31000</v>
      </c>
      <c r="S13" s="24">
        <v>10069</v>
      </c>
      <c r="T13" s="24">
        <v>9975</v>
      </c>
      <c r="U13" s="24">
        <v>10690</v>
      </c>
      <c r="V13" s="24">
        <v>30734</v>
      </c>
      <c r="W13" s="24">
        <v>214147</v>
      </c>
      <c r="X13" s="24">
        <v>5122790</v>
      </c>
      <c r="Y13" s="24">
        <v>-4908643</v>
      </c>
      <c r="Z13" s="6">
        <v>-95.82</v>
      </c>
      <c r="AA13" s="22">
        <v>5122790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5463458</v>
      </c>
      <c r="D15" s="19">
        <f>SUM(D16:D18)</f>
        <v>0</v>
      </c>
      <c r="E15" s="20">
        <f t="shared" si="2"/>
        <v>6003677</v>
      </c>
      <c r="F15" s="21">
        <f t="shared" si="2"/>
        <v>13782386</v>
      </c>
      <c r="G15" s="21">
        <f t="shared" si="2"/>
        <v>477515</v>
      </c>
      <c r="H15" s="21">
        <f t="shared" si="2"/>
        <v>511513</v>
      </c>
      <c r="I15" s="21">
        <f t="shared" si="2"/>
        <v>557590</v>
      </c>
      <c r="J15" s="21">
        <f t="shared" si="2"/>
        <v>1546618</v>
      </c>
      <c r="K15" s="21">
        <f t="shared" si="2"/>
        <v>607821</v>
      </c>
      <c r="L15" s="21">
        <f t="shared" si="2"/>
        <v>650553</v>
      </c>
      <c r="M15" s="21">
        <f t="shared" si="2"/>
        <v>378924</v>
      </c>
      <c r="N15" s="21">
        <f t="shared" si="2"/>
        <v>1637298</v>
      </c>
      <c r="O15" s="21">
        <f t="shared" si="2"/>
        <v>289934</v>
      </c>
      <c r="P15" s="21">
        <f t="shared" si="2"/>
        <v>359859</v>
      </c>
      <c r="Q15" s="21">
        <f t="shared" si="2"/>
        <v>511804</v>
      </c>
      <c r="R15" s="21">
        <f t="shared" si="2"/>
        <v>1161597</v>
      </c>
      <c r="S15" s="21">
        <f t="shared" si="2"/>
        <v>0</v>
      </c>
      <c r="T15" s="21">
        <f t="shared" si="2"/>
        <v>630698</v>
      </c>
      <c r="U15" s="21">
        <f t="shared" si="2"/>
        <v>301905</v>
      </c>
      <c r="V15" s="21">
        <f t="shared" si="2"/>
        <v>932603</v>
      </c>
      <c r="W15" s="21">
        <f t="shared" si="2"/>
        <v>5278116</v>
      </c>
      <c r="X15" s="21">
        <f t="shared" si="2"/>
        <v>13782386</v>
      </c>
      <c r="Y15" s="21">
        <f t="shared" si="2"/>
        <v>-8504270</v>
      </c>
      <c r="Z15" s="4">
        <f>+IF(X15&lt;&gt;0,+(Y15/X15)*100,0)</f>
        <v>-61.70390235769047</v>
      </c>
      <c r="AA15" s="19">
        <f>SUM(AA16:AA18)</f>
        <v>13782386</v>
      </c>
    </row>
    <row r="16" spans="1:27" ht="12.75">
      <c r="A16" s="5" t="s">
        <v>42</v>
      </c>
      <c r="B16" s="3"/>
      <c r="C16" s="22">
        <v>3751330</v>
      </c>
      <c r="D16" s="22"/>
      <c r="E16" s="23">
        <v>4716997</v>
      </c>
      <c r="F16" s="24">
        <v>4962021</v>
      </c>
      <c r="G16" s="24">
        <v>476855</v>
      </c>
      <c r="H16" s="24">
        <v>508050</v>
      </c>
      <c r="I16" s="24">
        <v>375122</v>
      </c>
      <c r="J16" s="24">
        <v>1360027</v>
      </c>
      <c r="K16" s="24">
        <v>363182</v>
      </c>
      <c r="L16" s="24">
        <v>274123</v>
      </c>
      <c r="M16" s="24">
        <v>167624</v>
      </c>
      <c r="N16" s="24">
        <v>804929</v>
      </c>
      <c r="O16" s="24">
        <v>208622</v>
      </c>
      <c r="P16" s="24">
        <v>303607</v>
      </c>
      <c r="Q16" s="24">
        <v>386400</v>
      </c>
      <c r="R16" s="24">
        <v>898629</v>
      </c>
      <c r="S16" s="24"/>
      <c r="T16" s="24">
        <v>497910</v>
      </c>
      <c r="U16" s="24">
        <v>320429</v>
      </c>
      <c r="V16" s="24">
        <v>818339</v>
      </c>
      <c r="W16" s="24">
        <v>3881924</v>
      </c>
      <c r="X16" s="24">
        <v>4962021</v>
      </c>
      <c r="Y16" s="24">
        <v>-1080097</v>
      </c>
      <c r="Z16" s="6">
        <v>-21.77</v>
      </c>
      <c r="AA16" s="22">
        <v>4962021</v>
      </c>
    </row>
    <row r="17" spans="1:27" ht="12.75">
      <c r="A17" s="5" t="s">
        <v>43</v>
      </c>
      <c r="B17" s="3"/>
      <c r="C17" s="22">
        <v>1270468</v>
      </c>
      <c r="D17" s="22"/>
      <c r="E17" s="23">
        <v>603000</v>
      </c>
      <c r="F17" s="24">
        <v>8136685</v>
      </c>
      <c r="G17" s="24"/>
      <c r="H17" s="24">
        <v>546</v>
      </c>
      <c r="I17" s="24">
        <v>178826</v>
      </c>
      <c r="J17" s="24">
        <v>179372</v>
      </c>
      <c r="K17" s="24">
        <v>218490</v>
      </c>
      <c r="L17" s="24">
        <v>329683</v>
      </c>
      <c r="M17" s="24">
        <v>7203</v>
      </c>
      <c r="N17" s="24">
        <v>555376</v>
      </c>
      <c r="O17" s="24">
        <v>851</v>
      </c>
      <c r="P17" s="24"/>
      <c r="Q17" s="24">
        <v>103417</v>
      </c>
      <c r="R17" s="24">
        <v>104268</v>
      </c>
      <c r="S17" s="24"/>
      <c r="T17" s="24">
        <v>114165</v>
      </c>
      <c r="U17" s="24">
        <v>-38314</v>
      </c>
      <c r="V17" s="24">
        <v>75851</v>
      </c>
      <c r="W17" s="24">
        <v>914867</v>
      </c>
      <c r="X17" s="24">
        <v>8136685</v>
      </c>
      <c r="Y17" s="24">
        <v>-7221818</v>
      </c>
      <c r="Z17" s="6">
        <v>-88.76</v>
      </c>
      <c r="AA17" s="22">
        <v>8136685</v>
      </c>
    </row>
    <row r="18" spans="1:27" ht="12.75">
      <c r="A18" s="5" t="s">
        <v>44</v>
      </c>
      <c r="B18" s="3"/>
      <c r="C18" s="22">
        <v>441660</v>
      </c>
      <c r="D18" s="22"/>
      <c r="E18" s="23">
        <v>683680</v>
      </c>
      <c r="F18" s="24">
        <v>683680</v>
      </c>
      <c r="G18" s="24">
        <v>660</v>
      </c>
      <c r="H18" s="24">
        <v>2917</v>
      </c>
      <c r="I18" s="24">
        <v>3642</v>
      </c>
      <c r="J18" s="24">
        <v>7219</v>
      </c>
      <c r="K18" s="24">
        <v>26149</v>
      </c>
      <c r="L18" s="24">
        <v>46747</v>
      </c>
      <c r="M18" s="24">
        <v>204097</v>
      </c>
      <c r="N18" s="24">
        <v>276993</v>
      </c>
      <c r="O18" s="24">
        <v>80461</v>
      </c>
      <c r="P18" s="24">
        <v>56252</v>
      </c>
      <c r="Q18" s="24">
        <v>21987</v>
      </c>
      <c r="R18" s="24">
        <v>158700</v>
      </c>
      <c r="S18" s="24"/>
      <c r="T18" s="24">
        <v>18623</v>
      </c>
      <c r="U18" s="24">
        <v>19790</v>
      </c>
      <c r="V18" s="24">
        <v>38413</v>
      </c>
      <c r="W18" s="24">
        <v>481325</v>
      </c>
      <c r="X18" s="24">
        <v>683680</v>
      </c>
      <c r="Y18" s="24">
        <v>-202355</v>
      </c>
      <c r="Z18" s="6">
        <v>-29.6</v>
      </c>
      <c r="AA18" s="22">
        <v>683680</v>
      </c>
    </row>
    <row r="19" spans="1:27" ht="12.75">
      <c r="A19" s="2" t="s">
        <v>45</v>
      </c>
      <c r="B19" s="8"/>
      <c r="C19" s="19">
        <f aca="true" t="shared" si="3" ref="C19:Y19">SUM(C20:C23)</f>
        <v>248903611</v>
      </c>
      <c r="D19" s="19">
        <f>SUM(D20:D23)</f>
        <v>0</v>
      </c>
      <c r="E19" s="20">
        <f t="shared" si="3"/>
        <v>257816182</v>
      </c>
      <c r="F19" s="21">
        <f t="shared" si="3"/>
        <v>252753545</v>
      </c>
      <c r="G19" s="21">
        <f t="shared" si="3"/>
        <v>28968572</v>
      </c>
      <c r="H19" s="21">
        <f t="shared" si="3"/>
        <v>19168433</v>
      </c>
      <c r="I19" s="21">
        <f t="shared" si="3"/>
        <v>14372406</v>
      </c>
      <c r="J19" s="21">
        <f t="shared" si="3"/>
        <v>62509411</v>
      </c>
      <c r="K19" s="21">
        <f t="shared" si="3"/>
        <v>20127788</v>
      </c>
      <c r="L19" s="21">
        <f t="shared" si="3"/>
        <v>20389695</v>
      </c>
      <c r="M19" s="21">
        <f t="shared" si="3"/>
        <v>19149841</v>
      </c>
      <c r="N19" s="21">
        <f t="shared" si="3"/>
        <v>59667324</v>
      </c>
      <c r="O19" s="21">
        <f t="shared" si="3"/>
        <v>24950304</v>
      </c>
      <c r="P19" s="21">
        <f t="shared" si="3"/>
        <v>18637314</v>
      </c>
      <c r="Q19" s="21">
        <f t="shared" si="3"/>
        <v>19202708</v>
      </c>
      <c r="R19" s="21">
        <f t="shared" si="3"/>
        <v>62790326</v>
      </c>
      <c r="S19" s="21">
        <f t="shared" si="3"/>
        <v>17106325</v>
      </c>
      <c r="T19" s="21">
        <f t="shared" si="3"/>
        <v>19003679</v>
      </c>
      <c r="U19" s="21">
        <f t="shared" si="3"/>
        <v>22218747</v>
      </c>
      <c r="V19" s="21">
        <f t="shared" si="3"/>
        <v>58328751</v>
      </c>
      <c r="W19" s="21">
        <f t="shared" si="3"/>
        <v>243295812</v>
      </c>
      <c r="X19" s="21">
        <f t="shared" si="3"/>
        <v>252753545</v>
      </c>
      <c r="Y19" s="21">
        <f t="shared" si="3"/>
        <v>-9457733</v>
      </c>
      <c r="Z19" s="4">
        <f>+IF(X19&lt;&gt;0,+(Y19/X19)*100,0)</f>
        <v>-3.7418794660229198</v>
      </c>
      <c r="AA19" s="19">
        <f>SUM(AA20:AA23)</f>
        <v>252753545</v>
      </c>
    </row>
    <row r="20" spans="1:27" ht="12.75">
      <c r="A20" s="5" t="s">
        <v>46</v>
      </c>
      <c r="B20" s="3"/>
      <c r="C20" s="22">
        <v>143414818</v>
      </c>
      <c r="D20" s="22"/>
      <c r="E20" s="23">
        <v>160235369</v>
      </c>
      <c r="F20" s="24">
        <v>162423369</v>
      </c>
      <c r="G20" s="24">
        <v>17378903</v>
      </c>
      <c r="H20" s="24">
        <v>12342046</v>
      </c>
      <c r="I20" s="24">
        <v>8279042</v>
      </c>
      <c r="J20" s="24">
        <v>37999991</v>
      </c>
      <c r="K20" s="24">
        <v>13058124</v>
      </c>
      <c r="L20" s="24">
        <v>13266395</v>
      </c>
      <c r="M20" s="24">
        <v>12040739</v>
      </c>
      <c r="N20" s="24">
        <v>38365258</v>
      </c>
      <c r="O20" s="24">
        <v>16382728</v>
      </c>
      <c r="P20" s="24">
        <v>11748417</v>
      </c>
      <c r="Q20" s="24">
        <v>12095430</v>
      </c>
      <c r="R20" s="24">
        <v>40226575</v>
      </c>
      <c r="S20" s="24">
        <v>10413568</v>
      </c>
      <c r="T20" s="24">
        <v>12182923</v>
      </c>
      <c r="U20" s="24">
        <v>13838960</v>
      </c>
      <c r="V20" s="24">
        <v>36435451</v>
      </c>
      <c r="W20" s="24">
        <v>153027275</v>
      </c>
      <c r="X20" s="24">
        <v>162423369</v>
      </c>
      <c r="Y20" s="24">
        <v>-9396094</v>
      </c>
      <c r="Z20" s="6">
        <v>-5.78</v>
      </c>
      <c r="AA20" s="22">
        <v>162423369</v>
      </c>
    </row>
    <row r="21" spans="1:27" ht="12.75">
      <c r="A21" s="5" t="s">
        <v>47</v>
      </c>
      <c r="B21" s="3"/>
      <c r="C21" s="22">
        <v>50821260</v>
      </c>
      <c r="D21" s="22"/>
      <c r="E21" s="23">
        <v>41946065</v>
      </c>
      <c r="F21" s="24">
        <v>43543928</v>
      </c>
      <c r="G21" s="24">
        <v>5194813</v>
      </c>
      <c r="H21" s="24">
        <v>3174589</v>
      </c>
      <c r="I21" s="24">
        <v>2412843</v>
      </c>
      <c r="J21" s="24">
        <v>10782245</v>
      </c>
      <c r="K21" s="24">
        <v>3465952</v>
      </c>
      <c r="L21" s="24">
        <v>3479873</v>
      </c>
      <c r="M21" s="24">
        <v>3427404</v>
      </c>
      <c r="N21" s="24">
        <v>10373229</v>
      </c>
      <c r="O21" s="24">
        <v>4821314</v>
      </c>
      <c r="P21" s="24">
        <v>3226637</v>
      </c>
      <c r="Q21" s="24">
        <v>3430799</v>
      </c>
      <c r="R21" s="24">
        <v>11478750</v>
      </c>
      <c r="S21" s="24">
        <v>3065564</v>
      </c>
      <c r="T21" s="24">
        <v>3175065</v>
      </c>
      <c r="U21" s="24">
        <v>3441442</v>
      </c>
      <c r="V21" s="24">
        <v>9682071</v>
      </c>
      <c r="W21" s="24">
        <v>42316295</v>
      </c>
      <c r="X21" s="24">
        <v>43543928</v>
      </c>
      <c r="Y21" s="24">
        <v>-1227633</v>
      </c>
      <c r="Z21" s="6">
        <v>-2.82</v>
      </c>
      <c r="AA21" s="22">
        <v>43543928</v>
      </c>
    </row>
    <row r="22" spans="1:27" ht="12.75">
      <c r="A22" s="5" t="s">
        <v>48</v>
      </c>
      <c r="B22" s="3"/>
      <c r="C22" s="25">
        <v>35008268</v>
      </c>
      <c r="D22" s="25"/>
      <c r="E22" s="26">
        <v>32569349</v>
      </c>
      <c r="F22" s="27">
        <v>23601849</v>
      </c>
      <c r="G22" s="27">
        <v>4521901</v>
      </c>
      <c r="H22" s="27">
        <v>1789351</v>
      </c>
      <c r="I22" s="27">
        <v>1799949</v>
      </c>
      <c r="J22" s="27">
        <v>8111201</v>
      </c>
      <c r="K22" s="27">
        <v>1755985</v>
      </c>
      <c r="L22" s="27">
        <v>1786142</v>
      </c>
      <c r="M22" s="27">
        <v>1802206</v>
      </c>
      <c r="N22" s="27">
        <v>5344333</v>
      </c>
      <c r="O22" s="27">
        <v>1860342</v>
      </c>
      <c r="P22" s="27">
        <v>1785927</v>
      </c>
      <c r="Q22" s="27">
        <v>1790445</v>
      </c>
      <c r="R22" s="27">
        <v>5436714</v>
      </c>
      <c r="S22" s="27">
        <v>1752885</v>
      </c>
      <c r="T22" s="27">
        <v>1765777</v>
      </c>
      <c r="U22" s="27">
        <v>3027578</v>
      </c>
      <c r="V22" s="27">
        <v>6546240</v>
      </c>
      <c r="W22" s="27">
        <v>25438488</v>
      </c>
      <c r="X22" s="27">
        <v>23601849</v>
      </c>
      <c r="Y22" s="27">
        <v>1836639</v>
      </c>
      <c r="Z22" s="7">
        <v>7.78</v>
      </c>
      <c r="AA22" s="25">
        <v>23601849</v>
      </c>
    </row>
    <row r="23" spans="1:27" ht="12.75">
      <c r="A23" s="5" t="s">
        <v>49</v>
      </c>
      <c r="B23" s="3"/>
      <c r="C23" s="22">
        <v>19659265</v>
      </c>
      <c r="D23" s="22"/>
      <c r="E23" s="23">
        <v>23065399</v>
      </c>
      <c r="F23" s="24">
        <v>23184399</v>
      </c>
      <c r="G23" s="24">
        <v>1872955</v>
      </c>
      <c r="H23" s="24">
        <v>1862447</v>
      </c>
      <c r="I23" s="24">
        <v>1880572</v>
      </c>
      <c r="J23" s="24">
        <v>5615974</v>
      </c>
      <c r="K23" s="24">
        <v>1847727</v>
      </c>
      <c r="L23" s="24">
        <v>1857285</v>
      </c>
      <c r="M23" s="24">
        <v>1879492</v>
      </c>
      <c r="N23" s="24">
        <v>5584504</v>
      </c>
      <c r="O23" s="24">
        <v>1885920</v>
      </c>
      <c r="P23" s="24">
        <v>1876333</v>
      </c>
      <c r="Q23" s="24">
        <v>1886034</v>
      </c>
      <c r="R23" s="24">
        <v>5648287</v>
      </c>
      <c r="S23" s="24">
        <v>1874308</v>
      </c>
      <c r="T23" s="24">
        <v>1879914</v>
      </c>
      <c r="U23" s="24">
        <v>1910767</v>
      </c>
      <c r="V23" s="24">
        <v>5664989</v>
      </c>
      <c r="W23" s="24">
        <v>22513754</v>
      </c>
      <c r="X23" s="24">
        <v>23184399</v>
      </c>
      <c r="Y23" s="24">
        <v>-670645</v>
      </c>
      <c r="Z23" s="6">
        <v>-2.89</v>
      </c>
      <c r="AA23" s="22">
        <v>23184399</v>
      </c>
    </row>
    <row r="24" spans="1:27" ht="12.75">
      <c r="A24" s="2" t="s">
        <v>50</v>
      </c>
      <c r="B24" s="8" t="s">
        <v>51</v>
      </c>
      <c r="C24" s="19">
        <v>120011</v>
      </c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10000</v>
      </c>
      <c r="Y24" s="21">
        <v>-10000</v>
      </c>
      <c r="Z24" s="4">
        <v>-100</v>
      </c>
      <c r="AA24" s="19">
        <v>10000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497023519</v>
      </c>
      <c r="D25" s="40">
        <f>+D5+D9+D15+D19+D24</f>
        <v>0</v>
      </c>
      <c r="E25" s="41">
        <f t="shared" si="4"/>
        <v>498022581</v>
      </c>
      <c r="F25" s="42">
        <f t="shared" si="4"/>
        <v>519779068</v>
      </c>
      <c r="G25" s="42">
        <f t="shared" si="4"/>
        <v>147674277</v>
      </c>
      <c r="H25" s="42">
        <f t="shared" si="4"/>
        <v>24831863</v>
      </c>
      <c r="I25" s="42">
        <f t="shared" si="4"/>
        <v>16074648</v>
      </c>
      <c r="J25" s="42">
        <f t="shared" si="4"/>
        <v>188580788</v>
      </c>
      <c r="K25" s="42">
        <f t="shared" si="4"/>
        <v>31856327</v>
      </c>
      <c r="L25" s="42">
        <f t="shared" si="4"/>
        <v>32155876</v>
      </c>
      <c r="M25" s="42">
        <f t="shared" si="4"/>
        <v>42516577</v>
      </c>
      <c r="N25" s="42">
        <f t="shared" si="4"/>
        <v>106528780</v>
      </c>
      <c r="O25" s="42">
        <f t="shared" si="4"/>
        <v>31832334</v>
      </c>
      <c r="P25" s="42">
        <f t="shared" si="4"/>
        <v>32814411</v>
      </c>
      <c r="Q25" s="42">
        <f t="shared" si="4"/>
        <v>40128709</v>
      </c>
      <c r="R25" s="42">
        <f t="shared" si="4"/>
        <v>104775454</v>
      </c>
      <c r="S25" s="42">
        <f t="shared" si="4"/>
        <v>18931289</v>
      </c>
      <c r="T25" s="42">
        <f t="shared" si="4"/>
        <v>22403746</v>
      </c>
      <c r="U25" s="42">
        <f t="shared" si="4"/>
        <v>32196186</v>
      </c>
      <c r="V25" s="42">
        <f t="shared" si="4"/>
        <v>73531221</v>
      </c>
      <c r="W25" s="42">
        <f t="shared" si="4"/>
        <v>473416243</v>
      </c>
      <c r="X25" s="42">
        <f t="shared" si="4"/>
        <v>519779068</v>
      </c>
      <c r="Y25" s="42">
        <f t="shared" si="4"/>
        <v>-46362825</v>
      </c>
      <c r="Z25" s="43">
        <f>+IF(X25&lt;&gt;0,+(Y25/X25)*100,0)</f>
        <v>-8.919717598169997</v>
      </c>
      <c r="AA25" s="40">
        <f>+AA5+AA9+AA15+AA19+AA24</f>
        <v>519779068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67880330</v>
      </c>
      <c r="D28" s="19">
        <f>SUM(D29:D31)</f>
        <v>0</v>
      </c>
      <c r="E28" s="20">
        <f t="shared" si="5"/>
        <v>97696863</v>
      </c>
      <c r="F28" s="21">
        <f t="shared" si="5"/>
        <v>99220887</v>
      </c>
      <c r="G28" s="21">
        <f t="shared" si="5"/>
        <v>4927903</v>
      </c>
      <c r="H28" s="21">
        <f t="shared" si="5"/>
        <v>5610743</v>
      </c>
      <c r="I28" s="21">
        <f t="shared" si="5"/>
        <v>8001755</v>
      </c>
      <c r="J28" s="21">
        <f t="shared" si="5"/>
        <v>18540401</v>
      </c>
      <c r="K28" s="21">
        <f t="shared" si="5"/>
        <v>5614215</v>
      </c>
      <c r="L28" s="21">
        <f t="shared" si="5"/>
        <v>8258222</v>
      </c>
      <c r="M28" s="21">
        <f t="shared" si="5"/>
        <v>6368366</v>
      </c>
      <c r="N28" s="21">
        <f t="shared" si="5"/>
        <v>20240803</v>
      </c>
      <c r="O28" s="21">
        <f t="shared" si="5"/>
        <v>5766424</v>
      </c>
      <c r="P28" s="21">
        <f t="shared" si="5"/>
        <v>6369117</v>
      </c>
      <c r="Q28" s="21">
        <f t="shared" si="5"/>
        <v>6320144</v>
      </c>
      <c r="R28" s="21">
        <f t="shared" si="5"/>
        <v>18455685</v>
      </c>
      <c r="S28" s="21">
        <f t="shared" si="5"/>
        <v>6057093</v>
      </c>
      <c r="T28" s="21">
        <f t="shared" si="5"/>
        <v>5561676</v>
      </c>
      <c r="U28" s="21">
        <f t="shared" si="5"/>
        <v>7675675</v>
      </c>
      <c r="V28" s="21">
        <f t="shared" si="5"/>
        <v>19294444</v>
      </c>
      <c r="W28" s="21">
        <f t="shared" si="5"/>
        <v>76531333</v>
      </c>
      <c r="X28" s="21">
        <f t="shared" si="5"/>
        <v>99220887</v>
      </c>
      <c r="Y28" s="21">
        <f t="shared" si="5"/>
        <v>-22689554</v>
      </c>
      <c r="Z28" s="4">
        <f>+IF(X28&lt;&gt;0,+(Y28/X28)*100,0)</f>
        <v>-22.86771937444986</v>
      </c>
      <c r="AA28" s="19">
        <f>SUM(AA29:AA31)</f>
        <v>99220887</v>
      </c>
    </row>
    <row r="29" spans="1:27" ht="12.75">
      <c r="A29" s="5" t="s">
        <v>32</v>
      </c>
      <c r="B29" s="3"/>
      <c r="C29" s="22">
        <v>15355072</v>
      </c>
      <c r="D29" s="22"/>
      <c r="E29" s="23">
        <v>30463867</v>
      </c>
      <c r="F29" s="24">
        <v>30866164</v>
      </c>
      <c r="G29" s="24">
        <v>1189439</v>
      </c>
      <c r="H29" s="24">
        <v>1567460</v>
      </c>
      <c r="I29" s="24">
        <v>3107507</v>
      </c>
      <c r="J29" s="24">
        <v>5864406</v>
      </c>
      <c r="K29" s="24">
        <v>1575126</v>
      </c>
      <c r="L29" s="24">
        <v>1911258</v>
      </c>
      <c r="M29" s="24">
        <v>1453950</v>
      </c>
      <c r="N29" s="24">
        <v>4940334</v>
      </c>
      <c r="O29" s="24">
        <v>1267621</v>
      </c>
      <c r="P29" s="24">
        <v>1428538</v>
      </c>
      <c r="Q29" s="24">
        <v>1434284</v>
      </c>
      <c r="R29" s="24">
        <v>4130443</v>
      </c>
      <c r="S29" s="24">
        <v>1588415</v>
      </c>
      <c r="T29" s="24">
        <v>1217896</v>
      </c>
      <c r="U29" s="24">
        <v>2582319</v>
      </c>
      <c r="V29" s="24">
        <v>5388630</v>
      </c>
      <c r="W29" s="24">
        <v>20323813</v>
      </c>
      <c r="X29" s="24">
        <v>30866164</v>
      </c>
      <c r="Y29" s="24">
        <v>-10542351</v>
      </c>
      <c r="Z29" s="6">
        <v>-34.16</v>
      </c>
      <c r="AA29" s="22">
        <v>30866164</v>
      </c>
    </row>
    <row r="30" spans="1:27" ht="12.75">
      <c r="A30" s="5" t="s">
        <v>33</v>
      </c>
      <c r="B30" s="3"/>
      <c r="C30" s="25">
        <v>51128873</v>
      </c>
      <c r="D30" s="25"/>
      <c r="E30" s="26">
        <v>65582859</v>
      </c>
      <c r="F30" s="27">
        <v>66739586</v>
      </c>
      <c r="G30" s="27">
        <v>3622178</v>
      </c>
      <c r="H30" s="27">
        <v>3927174</v>
      </c>
      <c r="I30" s="27">
        <v>4769479</v>
      </c>
      <c r="J30" s="27">
        <v>12318831</v>
      </c>
      <c r="K30" s="27">
        <v>3866175</v>
      </c>
      <c r="L30" s="27">
        <v>6159526</v>
      </c>
      <c r="M30" s="27">
        <v>4782519</v>
      </c>
      <c r="N30" s="27">
        <v>14808220</v>
      </c>
      <c r="O30" s="27">
        <v>4381725</v>
      </c>
      <c r="P30" s="27">
        <v>4800212</v>
      </c>
      <c r="Q30" s="27">
        <v>4762993</v>
      </c>
      <c r="R30" s="27">
        <v>13944930</v>
      </c>
      <c r="S30" s="27">
        <v>4351660</v>
      </c>
      <c r="T30" s="27">
        <v>4210911</v>
      </c>
      <c r="U30" s="27">
        <v>4976703</v>
      </c>
      <c r="V30" s="27">
        <v>13539274</v>
      </c>
      <c r="W30" s="27">
        <v>54611255</v>
      </c>
      <c r="X30" s="27">
        <v>66739586</v>
      </c>
      <c r="Y30" s="27">
        <v>-12128331</v>
      </c>
      <c r="Z30" s="7">
        <v>-18.17</v>
      </c>
      <c r="AA30" s="25">
        <v>66739586</v>
      </c>
    </row>
    <row r="31" spans="1:27" ht="12.75">
      <c r="A31" s="5" t="s">
        <v>34</v>
      </c>
      <c r="B31" s="3"/>
      <c r="C31" s="22">
        <v>1396385</v>
      </c>
      <c r="D31" s="22"/>
      <c r="E31" s="23">
        <v>1650137</v>
      </c>
      <c r="F31" s="24">
        <v>1615137</v>
      </c>
      <c r="G31" s="24">
        <v>116286</v>
      </c>
      <c r="H31" s="24">
        <v>116109</v>
      </c>
      <c r="I31" s="24">
        <v>124769</v>
      </c>
      <c r="J31" s="24">
        <v>357164</v>
      </c>
      <c r="K31" s="24">
        <v>172914</v>
      </c>
      <c r="L31" s="24">
        <v>187438</v>
      </c>
      <c r="M31" s="24">
        <v>131897</v>
      </c>
      <c r="N31" s="24">
        <v>492249</v>
      </c>
      <c r="O31" s="24">
        <v>117078</v>
      </c>
      <c r="P31" s="24">
        <v>140367</v>
      </c>
      <c r="Q31" s="24">
        <v>122867</v>
      </c>
      <c r="R31" s="24">
        <v>380312</v>
      </c>
      <c r="S31" s="24">
        <v>117018</v>
      </c>
      <c r="T31" s="24">
        <v>132869</v>
      </c>
      <c r="U31" s="24">
        <v>116653</v>
      </c>
      <c r="V31" s="24">
        <v>366540</v>
      </c>
      <c r="W31" s="24">
        <v>1596265</v>
      </c>
      <c r="X31" s="24">
        <v>1615137</v>
      </c>
      <c r="Y31" s="24">
        <v>-18872</v>
      </c>
      <c r="Z31" s="6">
        <v>-1.17</v>
      </c>
      <c r="AA31" s="22">
        <v>1615137</v>
      </c>
    </row>
    <row r="32" spans="1:27" ht="12.75">
      <c r="A32" s="2" t="s">
        <v>35</v>
      </c>
      <c r="B32" s="3"/>
      <c r="C32" s="19">
        <f aca="true" t="shared" si="6" ref="C32:Y32">SUM(C33:C37)</f>
        <v>108983018</v>
      </c>
      <c r="D32" s="19">
        <f>SUM(D33:D37)</f>
        <v>0</v>
      </c>
      <c r="E32" s="20">
        <f t="shared" si="6"/>
        <v>106153714</v>
      </c>
      <c r="F32" s="21">
        <f t="shared" si="6"/>
        <v>122157400</v>
      </c>
      <c r="G32" s="21">
        <f t="shared" si="6"/>
        <v>3669289</v>
      </c>
      <c r="H32" s="21">
        <f t="shared" si="6"/>
        <v>3923275</v>
      </c>
      <c r="I32" s="21">
        <f t="shared" si="6"/>
        <v>4652316</v>
      </c>
      <c r="J32" s="21">
        <f t="shared" si="6"/>
        <v>12244880</v>
      </c>
      <c r="K32" s="21">
        <f t="shared" si="6"/>
        <v>9535018</v>
      </c>
      <c r="L32" s="21">
        <f t="shared" si="6"/>
        <v>11724041</v>
      </c>
      <c r="M32" s="21">
        <f t="shared" si="6"/>
        <v>9230910</v>
      </c>
      <c r="N32" s="21">
        <f t="shared" si="6"/>
        <v>30489969</v>
      </c>
      <c r="O32" s="21">
        <f t="shared" si="6"/>
        <v>5560594</v>
      </c>
      <c r="P32" s="21">
        <f t="shared" si="6"/>
        <v>12502956</v>
      </c>
      <c r="Q32" s="21">
        <f t="shared" si="6"/>
        <v>8437370</v>
      </c>
      <c r="R32" s="21">
        <f t="shared" si="6"/>
        <v>26500920</v>
      </c>
      <c r="S32" s="21">
        <f t="shared" si="6"/>
        <v>4726080</v>
      </c>
      <c r="T32" s="21">
        <f t="shared" si="6"/>
        <v>4513396</v>
      </c>
      <c r="U32" s="21">
        <f t="shared" si="6"/>
        <v>14096402</v>
      </c>
      <c r="V32" s="21">
        <f t="shared" si="6"/>
        <v>23335878</v>
      </c>
      <c r="W32" s="21">
        <f t="shared" si="6"/>
        <v>92571647</v>
      </c>
      <c r="X32" s="21">
        <f t="shared" si="6"/>
        <v>122157400</v>
      </c>
      <c r="Y32" s="21">
        <f t="shared" si="6"/>
        <v>-29585753</v>
      </c>
      <c r="Z32" s="4">
        <f>+IF(X32&lt;&gt;0,+(Y32/X32)*100,0)</f>
        <v>-24.21937025509711</v>
      </c>
      <c r="AA32" s="19">
        <f>SUM(AA33:AA37)</f>
        <v>122157400</v>
      </c>
    </row>
    <row r="33" spans="1:27" ht="12.75">
      <c r="A33" s="5" t="s">
        <v>36</v>
      </c>
      <c r="B33" s="3"/>
      <c r="C33" s="22">
        <v>16197019</v>
      </c>
      <c r="D33" s="22"/>
      <c r="E33" s="23">
        <v>19666283</v>
      </c>
      <c r="F33" s="24">
        <v>19878568</v>
      </c>
      <c r="G33" s="24">
        <v>1302565</v>
      </c>
      <c r="H33" s="24">
        <v>1558941</v>
      </c>
      <c r="I33" s="24">
        <v>1070698</v>
      </c>
      <c r="J33" s="24">
        <v>3932204</v>
      </c>
      <c r="K33" s="24">
        <v>1325294</v>
      </c>
      <c r="L33" s="24">
        <v>1907896</v>
      </c>
      <c r="M33" s="24">
        <v>1631437</v>
      </c>
      <c r="N33" s="24">
        <v>4864627</v>
      </c>
      <c r="O33" s="24">
        <v>1185700</v>
      </c>
      <c r="P33" s="24">
        <v>1238077</v>
      </c>
      <c r="Q33" s="24">
        <v>1276465</v>
      </c>
      <c r="R33" s="24">
        <v>3700242</v>
      </c>
      <c r="S33" s="24">
        <v>1184239</v>
      </c>
      <c r="T33" s="24">
        <v>1133414</v>
      </c>
      <c r="U33" s="24">
        <v>2108084</v>
      </c>
      <c r="V33" s="24">
        <v>4425737</v>
      </c>
      <c r="W33" s="24">
        <v>16922810</v>
      </c>
      <c r="X33" s="24">
        <v>19878568</v>
      </c>
      <c r="Y33" s="24">
        <v>-2955758</v>
      </c>
      <c r="Z33" s="6">
        <v>-14.87</v>
      </c>
      <c r="AA33" s="22">
        <v>19878568</v>
      </c>
    </row>
    <row r="34" spans="1:27" ht="12.75">
      <c r="A34" s="5" t="s">
        <v>37</v>
      </c>
      <c r="B34" s="3"/>
      <c r="C34" s="22">
        <v>18042544</v>
      </c>
      <c r="D34" s="22"/>
      <c r="E34" s="23">
        <v>23866760</v>
      </c>
      <c r="F34" s="24">
        <v>23576921</v>
      </c>
      <c r="G34" s="24">
        <v>1087520</v>
      </c>
      <c r="H34" s="24">
        <v>1095264</v>
      </c>
      <c r="I34" s="24">
        <v>1158517</v>
      </c>
      <c r="J34" s="24">
        <v>3341301</v>
      </c>
      <c r="K34" s="24">
        <v>1455884</v>
      </c>
      <c r="L34" s="24">
        <v>2749771</v>
      </c>
      <c r="M34" s="24">
        <v>2494045</v>
      </c>
      <c r="N34" s="24">
        <v>6699700</v>
      </c>
      <c r="O34" s="24">
        <v>2211909</v>
      </c>
      <c r="P34" s="24">
        <v>1523197</v>
      </c>
      <c r="Q34" s="24">
        <v>1401536</v>
      </c>
      <c r="R34" s="24">
        <v>5136642</v>
      </c>
      <c r="S34" s="24">
        <v>1483170</v>
      </c>
      <c r="T34" s="24">
        <v>1472817</v>
      </c>
      <c r="U34" s="24">
        <v>1260801</v>
      </c>
      <c r="V34" s="24">
        <v>4216788</v>
      </c>
      <c r="W34" s="24">
        <v>19394431</v>
      </c>
      <c r="X34" s="24">
        <v>23576921</v>
      </c>
      <c r="Y34" s="24">
        <v>-4182490</v>
      </c>
      <c r="Z34" s="6">
        <v>-17.74</v>
      </c>
      <c r="AA34" s="22">
        <v>23576921</v>
      </c>
    </row>
    <row r="35" spans="1:27" ht="12.75">
      <c r="A35" s="5" t="s">
        <v>38</v>
      </c>
      <c r="B35" s="3"/>
      <c r="C35" s="22">
        <v>70030027</v>
      </c>
      <c r="D35" s="22"/>
      <c r="E35" s="23">
        <v>59332149</v>
      </c>
      <c r="F35" s="24">
        <v>71454629</v>
      </c>
      <c r="G35" s="24">
        <v>1121046</v>
      </c>
      <c r="H35" s="24">
        <v>1129434</v>
      </c>
      <c r="I35" s="24">
        <v>2304403</v>
      </c>
      <c r="J35" s="24">
        <v>4554883</v>
      </c>
      <c r="K35" s="24">
        <v>6636198</v>
      </c>
      <c r="L35" s="24">
        <v>6844860</v>
      </c>
      <c r="M35" s="24">
        <v>4944254</v>
      </c>
      <c r="N35" s="24">
        <v>18425312</v>
      </c>
      <c r="O35" s="24">
        <v>2045338</v>
      </c>
      <c r="P35" s="24">
        <v>9618736</v>
      </c>
      <c r="Q35" s="24">
        <v>5604450</v>
      </c>
      <c r="R35" s="24">
        <v>17268524</v>
      </c>
      <c r="S35" s="24">
        <v>1936256</v>
      </c>
      <c r="T35" s="24">
        <v>1785775</v>
      </c>
      <c r="U35" s="24">
        <v>10369291</v>
      </c>
      <c r="V35" s="24">
        <v>14091322</v>
      </c>
      <c r="W35" s="24">
        <v>54340041</v>
      </c>
      <c r="X35" s="24">
        <v>71454629</v>
      </c>
      <c r="Y35" s="24">
        <v>-17114588</v>
      </c>
      <c r="Z35" s="6">
        <v>-23.95</v>
      </c>
      <c r="AA35" s="22">
        <v>71454629</v>
      </c>
    </row>
    <row r="36" spans="1:27" ht="12.75">
      <c r="A36" s="5" t="s">
        <v>39</v>
      </c>
      <c r="B36" s="3"/>
      <c r="C36" s="22">
        <v>4713428</v>
      </c>
      <c r="D36" s="22"/>
      <c r="E36" s="23">
        <v>3288522</v>
      </c>
      <c r="F36" s="24">
        <v>7247282</v>
      </c>
      <c r="G36" s="24">
        <v>158158</v>
      </c>
      <c r="H36" s="24">
        <v>139636</v>
      </c>
      <c r="I36" s="24">
        <v>118698</v>
      </c>
      <c r="J36" s="24">
        <v>416492</v>
      </c>
      <c r="K36" s="24">
        <v>117642</v>
      </c>
      <c r="L36" s="24">
        <v>221514</v>
      </c>
      <c r="M36" s="24">
        <v>161174</v>
      </c>
      <c r="N36" s="24">
        <v>500330</v>
      </c>
      <c r="O36" s="24">
        <v>117647</v>
      </c>
      <c r="P36" s="24">
        <v>122946</v>
      </c>
      <c r="Q36" s="24">
        <v>154919</v>
      </c>
      <c r="R36" s="24">
        <v>395512</v>
      </c>
      <c r="S36" s="24">
        <v>122415</v>
      </c>
      <c r="T36" s="24">
        <v>121390</v>
      </c>
      <c r="U36" s="24">
        <v>358226</v>
      </c>
      <c r="V36" s="24">
        <v>602031</v>
      </c>
      <c r="W36" s="24">
        <v>1914365</v>
      </c>
      <c r="X36" s="24">
        <v>7247282</v>
      </c>
      <c r="Y36" s="24">
        <v>-5332917</v>
      </c>
      <c r="Z36" s="6">
        <v>-73.59</v>
      </c>
      <c r="AA36" s="22">
        <v>7247282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50685388</v>
      </c>
      <c r="D38" s="19">
        <f>SUM(D39:D41)</f>
        <v>0</v>
      </c>
      <c r="E38" s="20">
        <f t="shared" si="7"/>
        <v>58888776</v>
      </c>
      <c r="F38" s="21">
        <f t="shared" si="7"/>
        <v>58561507</v>
      </c>
      <c r="G38" s="21">
        <f t="shared" si="7"/>
        <v>2900358</v>
      </c>
      <c r="H38" s="21">
        <f t="shared" si="7"/>
        <v>3052322</v>
      </c>
      <c r="I38" s="21">
        <f t="shared" si="7"/>
        <v>3450545</v>
      </c>
      <c r="J38" s="21">
        <f t="shared" si="7"/>
        <v>9403225</v>
      </c>
      <c r="K38" s="21">
        <f t="shared" si="7"/>
        <v>3569707</v>
      </c>
      <c r="L38" s="21">
        <f t="shared" si="7"/>
        <v>8195939</v>
      </c>
      <c r="M38" s="21">
        <f t="shared" si="7"/>
        <v>5886527</v>
      </c>
      <c r="N38" s="21">
        <f t="shared" si="7"/>
        <v>17652173</v>
      </c>
      <c r="O38" s="21">
        <f t="shared" si="7"/>
        <v>4037415</v>
      </c>
      <c r="P38" s="21">
        <f t="shared" si="7"/>
        <v>4155927</v>
      </c>
      <c r="Q38" s="21">
        <f t="shared" si="7"/>
        <v>3897580</v>
      </c>
      <c r="R38" s="21">
        <f t="shared" si="7"/>
        <v>12090922</v>
      </c>
      <c r="S38" s="21">
        <f t="shared" si="7"/>
        <v>3586636</v>
      </c>
      <c r="T38" s="21">
        <f t="shared" si="7"/>
        <v>3625416</v>
      </c>
      <c r="U38" s="21">
        <f t="shared" si="7"/>
        <v>4539217</v>
      </c>
      <c r="V38" s="21">
        <f t="shared" si="7"/>
        <v>11751269</v>
      </c>
      <c r="W38" s="21">
        <f t="shared" si="7"/>
        <v>50897589</v>
      </c>
      <c r="X38" s="21">
        <f t="shared" si="7"/>
        <v>58561507</v>
      </c>
      <c r="Y38" s="21">
        <f t="shared" si="7"/>
        <v>-7663918</v>
      </c>
      <c r="Z38" s="4">
        <f>+IF(X38&lt;&gt;0,+(Y38/X38)*100,0)</f>
        <v>-13.08695488317949</v>
      </c>
      <c r="AA38" s="19">
        <f>SUM(AA39:AA41)</f>
        <v>58561507</v>
      </c>
    </row>
    <row r="39" spans="1:27" ht="12.75">
      <c r="A39" s="5" t="s">
        <v>42</v>
      </c>
      <c r="B39" s="3"/>
      <c r="C39" s="22">
        <v>9979437</v>
      </c>
      <c r="D39" s="22"/>
      <c r="E39" s="23">
        <v>10172669</v>
      </c>
      <c r="F39" s="24">
        <v>10500457</v>
      </c>
      <c r="G39" s="24">
        <v>706697</v>
      </c>
      <c r="H39" s="24">
        <v>723351</v>
      </c>
      <c r="I39" s="24">
        <v>774721</v>
      </c>
      <c r="J39" s="24">
        <v>2204769</v>
      </c>
      <c r="K39" s="24">
        <v>786610</v>
      </c>
      <c r="L39" s="24">
        <v>1097304</v>
      </c>
      <c r="M39" s="24">
        <v>805132</v>
      </c>
      <c r="N39" s="24">
        <v>2689046</v>
      </c>
      <c r="O39" s="24">
        <v>715021</v>
      </c>
      <c r="P39" s="24">
        <v>843106</v>
      </c>
      <c r="Q39" s="24">
        <v>719852</v>
      </c>
      <c r="R39" s="24">
        <v>2277979</v>
      </c>
      <c r="S39" s="24">
        <v>880805</v>
      </c>
      <c r="T39" s="24">
        <v>734252</v>
      </c>
      <c r="U39" s="24">
        <v>793956</v>
      </c>
      <c r="V39" s="24">
        <v>2409013</v>
      </c>
      <c r="W39" s="24">
        <v>9580807</v>
      </c>
      <c r="X39" s="24">
        <v>10500457</v>
      </c>
      <c r="Y39" s="24">
        <v>-919650</v>
      </c>
      <c r="Z39" s="6">
        <v>-8.76</v>
      </c>
      <c r="AA39" s="22">
        <v>10500457</v>
      </c>
    </row>
    <row r="40" spans="1:27" ht="12.75">
      <c r="A40" s="5" t="s">
        <v>43</v>
      </c>
      <c r="B40" s="3"/>
      <c r="C40" s="22">
        <v>38743847</v>
      </c>
      <c r="D40" s="22"/>
      <c r="E40" s="23">
        <v>43799513</v>
      </c>
      <c r="F40" s="24">
        <v>43264150</v>
      </c>
      <c r="G40" s="24">
        <v>2092950</v>
      </c>
      <c r="H40" s="24">
        <v>2258682</v>
      </c>
      <c r="I40" s="24">
        <v>2498061</v>
      </c>
      <c r="J40" s="24">
        <v>6849693</v>
      </c>
      <c r="K40" s="24">
        <v>2606416</v>
      </c>
      <c r="L40" s="24">
        <v>6851288</v>
      </c>
      <c r="M40" s="24">
        <v>4880489</v>
      </c>
      <c r="N40" s="24">
        <v>14338193</v>
      </c>
      <c r="O40" s="24">
        <v>3194267</v>
      </c>
      <c r="P40" s="24">
        <v>3051226</v>
      </c>
      <c r="Q40" s="24">
        <v>3079989</v>
      </c>
      <c r="R40" s="24">
        <v>9325482</v>
      </c>
      <c r="S40" s="24">
        <v>2569030</v>
      </c>
      <c r="T40" s="24">
        <v>2800788</v>
      </c>
      <c r="U40" s="24">
        <v>3456167</v>
      </c>
      <c r="V40" s="24">
        <v>8825985</v>
      </c>
      <c r="W40" s="24">
        <v>39339353</v>
      </c>
      <c r="X40" s="24">
        <v>43264150</v>
      </c>
      <c r="Y40" s="24">
        <v>-3924797</v>
      </c>
      <c r="Z40" s="6">
        <v>-9.07</v>
      </c>
      <c r="AA40" s="22">
        <v>43264150</v>
      </c>
    </row>
    <row r="41" spans="1:27" ht="12.75">
      <c r="A41" s="5" t="s">
        <v>44</v>
      </c>
      <c r="B41" s="3"/>
      <c r="C41" s="22">
        <v>1962104</v>
      </c>
      <c r="D41" s="22"/>
      <c r="E41" s="23">
        <v>4916594</v>
      </c>
      <c r="F41" s="24">
        <v>4796900</v>
      </c>
      <c r="G41" s="24">
        <v>100711</v>
      </c>
      <c r="H41" s="24">
        <v>70289</v>
      </c>
      <c r="I41" s="24">
        <v>177763</v>
      </c>
      <c r="J41" s="24">
        <v>348763</v>
      </c>
      <c r="K41" s="24">
        <v>176681</v>
      </c>
      <c r="L41" s="24">
        <v>247347</v>
      </c>
      <c r="M41" s="24">
        <v>200906</v>
      </c>
      <c r="N41" s="24">
        <v>624934</v>
      </c>
      <c r="O41" s="24">
        <v>128127</v>
      </c>
      <c r="P41" s="24">
        <v>261595</v>
      </c>
      <c r="Q41" s="24">
        <v>97739</v>
      </c>
      <c r="R41" s="24">
        <v>487461</v>
      </c>
      <c r="S41" s="24">
        <v>136801</v>
      </c>
      <c r="T41" s="24">
        <v>90376</v>
      </c>
      <c r="U41" s="24">
        <v>289094</v>
      </c>
      <c r="V41" s="24">
        <v>516271</v>
      </c>
      <c r="W41" s="24">
        <v>1977429</v>
      </c>
      <c r="X41" s="24">
        <v>4796900</v>
      </c>
      <c r="Y41" s="24">
        <v>-2819471</v>
      </c>
      <c r="Z41" s="6">
        <v>-58.78</v>
      </c>
      <c r="AA41" s="22">
        <v>4796900</v>
      </c>
    </row>
    <row r="42" spans="1:27" ht="12.75">
      <c r="A42" s="2" t="s">
        <v>45</v>
      </c>
      <c r="B42" s="8"/>
      <c r="C42" s="19">
        <f aca="true" t="shared" si="8" ref="C42:Y42">SUM(C43:C46)</f>
        <v>201812961</v>
      </c>
      <c r="D42" s="19">
        <f>SUM(D43:D46)</f>
        <v>0</v>
      </c>
      <c r="E42" s="20">
        <f t="shared" si="8"/>
        <v>233040308</v>
      </c>
      <c r="F42" s="21">
        <f t="shared" si="8"/>
        <v>234300482</v>
      </c>
      <c r="G42" s="21">
        <f t="shared" si="8"/>
        <v>12792138</v>
      </c>
      <c r="H42" s="21">
        <f t="shared" si="8"/>
        <v>19593625</v>
      </c>
      <c r="I42" s="21">
        <f t="shared" si="8"/>
        <v>5353494</v>
      </c>
      <c r="J42" s="21">
        <f t="shared" si="8"/>
        <v>37739257</v>
      </c>
      <c r="K42" s="21">
        <f t="shared" si="8"/>
        <v>23500509</v>
      </c>
      <c r="L42" s="21">
        <f t="shared" si="8"/>
        <v>23362041</v>
      </c>
      <c r="M42" s="21">
        <f t="shared" si="8"/>
        <v>15850456</v>
      </c>
      <c r="N42" s="21">
        <f t="shared" si="8"/>
        <v>62713006</v>
      </c>
      <c r="O42" s="21">
        <f t="shared" si="8"/>
        <v>23238593</v>
      </c>
      <c r="P42" s="21">
        <f t="shared" si="8"/>
        <v>16037771</v>
      </c>
      <c r="Q42" s="21">
        <f t="shared" si="8"/>
        <v>16386376</v>
      </c>
      <c r="R42" s="21">
        <f t="shared" si="8"/>
        <v>55662740</v>
      </c>
      <c r="S42" s="21">
        <f t="shared" si="8"/>
        <v>16230267</v>
      </c>
      <c r="T42" s="21">
        <f t="shared" si="8"/>
        <v>14284758</v>
      </c>
      <c r="U42" s="21">
        <f t="shared" si="8"/>
        <v>24102018</v>
      </c>
      <c r="V42" s="21">
        <f t="shared" si="8"/>
        <v>54617043</v>
      </c>
      <c r="W42" s="21">
        <f t="shared" si="8"/>
        <v>210732046</v>
      </c>
      <c r="X42" s="21">
        <f t="shared" si="8"/>
        <v>234300482</v>
      </c>
      <c r="Y42" s="21">
        <f t="shared" si="8"/>
        <v>-23568436</v>
      </c>
      <c r="Z42" s="4">
        <f>+IF(X42&lt;&gt;0,+(Y42/X42)*100,0)</f>
        <v>-10.059064240422689</v>
      </c>
      <c r="AA42" s="19">
        <f>SUM(AA43:AA46)</f>
        <v>234300482</v>
      </c>
    </row>
    <row r="43" spans="1:27" ht="12.75">
      <c r="A43" s="5" t="s">
        <v>46</v>
      </c>
      <c r="B43" s="3"/>
      <c r="C43" s="22">
        <v>121706310</v>
      </c>
      <c r="D43" s="22"/>
      <c r="E43" s="23">
        <v>142793751</v>
      </c>
      <c r="F43" s="24">
        <v>141658603</v>
      </c>
      <c r="G43" s="24">
        <v>9217770</v>
      </c>
      <c r="H43" s="24">
        <v>14790465</v>
      </c>
      <c r="I43" s="24">
        <v>1303593</v>
      </c>
      <c r="J43" s="24">
        <v>25311828</v>
      </c>
      <c r="K43" s="24">
        <v>18459078</v>
      </c>
      <c r="L43" s="24">
        <v>10275816</v>
      </c>
      <c r="M43" s="24">
        <v>7086560</v>
      </c>
      <c r="N43" s="24">
        <v>35821454</v>
      </c>
      <c r="O43" s="24">
        <v>16317868</v>
      </c>
      <c r="P43" s="24">
        <v>9706604</v>
      </c>
      <c r="Q43" s="24">
        <v>9901256</v>
      </c>
      <c r="R43" s="24">
        <v>35925728</v>
      </c>
      <c r="S43" s="24">
        <v>10765612</v>
      </c>
      <c r="T43" s="24">
        <v>8671441</v>
      </c>
      <c r="U43" s="24">
        <v>16811422</v>
      </c>
      <c r="V43" s="24">
        <v>36248475</v>
      </c>
      <c r="W43" s="24">
        <v>133307485</v>
      </c>
      <c r="X43" s="24">
        <v>141658603</v>
      </c>
      <c r="Y43" s="24">
        <v>-8351118</v>
      </c>
      <c r="Z43" s="6">
        <v>-5.9</v>
      </c>
      <c r="AA43" s="22">
        <v>141658603</v>
      </c>
    </row>
    <row r="44" spans="1:27" ht="12.75">
      <c r="A44" s="5" t="s">
        <v>47</v>
      </c>
      <c r="B44" s="3"/>
      <c r="C44" s="22">
        <v>28579660</v>
      </c>
      <c r="D44" s="22"/>
      <c r="E44" s="23">
        <v>33941656</v>
      </c>
      <c r="F44" s="24">
        <v>34517750</v>
      </c>
      <c r="G44" s="24">
        <v>1227387</v>
      </c>
      <c r="H44" s="24">
        <v>2092253</v>
      </c>
      <c r="I44" s="24">
        <v>1708382</v>
      </c>
      <c r="J44" s="24">
        <v>5028022</v>
      </c>
      <c r="K44" s="24">
        <v>2029706</v>
      </c>
      <c r="L44" s="24">
        <v>3740619</v>
      </c>
      <c r="M44" s="24">
        <v>3373582</v>
      </c>
      <c r="N44" s="24">
        <v>9143907</v>
      </c>
      <c r="O44" s="24">
        <v>2636725</v>
      </c>
      <c r="P44" s="24">
        <v>2253820</v>
      </c>
      <c r="Q44" s="24">
        <v>2506416</v>
      </c>
      <c r="R44" s="24">
        <v>7396961</v>
      </c>
      <c r="S44" s="24">
        <v>2097706</v>
      </c>
      <c r="T44" s="24">
        <v>2095029</v>
      </c>
      <c r="U44" s="24">
        <v>2767613</v>
      </c>
      <c r="V44" s="24">
        <v>6960348</v>
      </c>
      <c r="W44" s="24">
        <v>28529238</v>
      </c>
      <c r="X44" s="24">
        <v>34517750</v>
      </c>
      <c r="Y44" s="24">
        <v>-5988512</v>
      </c>
      <c r="Z44" s="6">
        <v>-17.35</v>
      </c>
      <c r="AA44" s="22">
        <v>34517750</v>
      </c>
    </row>
    <row r="45" spans="1:27" ht="12.75">
      <c r="A45" s="5" t="s">
        <v>48</v>
      </c>
      <c r="B45" s="3"/>
      <c r="C45" s="25">
        <v>22005229</v>
      </c>
      <c r="D45" s="25"/>
      <c r="E45" s="26">
        <v>23738586</v>
      </c>
      <c r="F45" s="27">
        <v>24676384</v>
      </c>
      <c r="G45" s="27">
        <v>1159670</v>
      </c>
      <c r="H45" s="27">
        <v>1265693</v>
      </c>
      <c r="I45" s="27">
        <v>1254844</v>
      </c>
      <c r="J45" s="27">
        <v>3680207</v>
      </c>
      <c r="K45" s="27">
        <v>1350359</v>
      </c>
      <c r="L45" s="27">
        <v>3588256</v>
      </c>
      <c r="M45" s="27">
        <v>2961846</v>
      </c>
      <c r="N45" s="27">
        <v>7900461</v>
      </c>
      <c r="O45" s="27">
        <v>1867655</v>
      </c>
      <c r="P45" s="27">
        <v>1742531</v>
      </c>
      <c r="Q45" s="27">
        <v>1833632</v>
      </c>
      <c r="R45" s="27">
        <v>5443818</v>
      </c>
      <c r="S45" s="27">
        <v>1560893</v>
      </c>
      <c r="T45" s="27">
        <v>1505902</v>
      </c>
      <c r="U45" s="27">
        <v>2633397</v>
      </c>
      <c r="V45" s="27">
        <v>5700192</v>
      </c>
      <c r="W45" s="27">
        <v>22724678</v>
      </c>
      <c r="X45" s="27">
        <v>24676384</v>
      </c>
      <c r="Y45" s="27">
        <v>-1951706</v>
      </c>
      <c r="Z45" s="7">
        <v>-7.91</v>
      </c>
      <c r="AA45" s="25">
        <v>24676384</v>
      </c>
    </row>
    <row r="46" spans="1:27" ht="12.75">
      <c r="A46" s="5" t="s">
        <v>49</v>
      </c>
      <c r="B46" s="3"/>
      <c r="C46" s="22">
        <v>29521762</v>
      </c>
      <c r="D46" s="22"/>
      <c r="E46" s="23">
        <v>32566315</v>
      </c>
      <c r="F46" s="24">
        <v>33447745</v>
      </c>
      <c r="G46" s="24">
        <v>1187311</v>
      </c>
      <c r="H46" s="24">
        <v>1445214</v>
      </c>
      <c r="I46" s="24">
        <v>1086675</v>
      </c>
      <c r="J46" s="24">
        <v>3719200</v>
      </c>
      <c r="K46" s="24">
        <v>1661366</v>
      </c>
      <c r="L46" s="24">
        <v>5757350</v>
      </c>
      <c r="M46" s="24">
        <v>2428468</v>
      </c>
      <c r="N46" s="24">
        <v>9847184</v>
      </c>
      <c r="O46" s="24">
        <v>2416345</v>
      </c>
      <c r="P46" s="24">
        <v>2334816</v>
      </c>
      <c r="Q46" s="24">
        <v>2145072</v>
      </c>
      <c r="R46" s="24">
        <v>6896233</v>
      </c>
      <c r="S46" s="24">
        <v>1806056</v>
      </c>
      <c r="T46" s="24">
        <v>2012386</v>
      </c>
      <c r="U46" s="24">
        <v>1889586</v>
      </c>
      <c r="V46" s="24">
        <v>5708028</v>
      </c>
      <c r="W46" s="24">
        <v>26170645</v>
      </c>
      <c r="X46" s="24">
        <v>33447745</v>
      </c>
      <c r="Y46" s="24">
        <v>-7277100</v>
      </c>
      <c r="Z46" s="6">
        <v>-21.76</v>
      </c>
      <c r="AA46" s="22">
        <v>33447745</v>
      </c>
    </row>
    <row r="47" spans="1:27" ht="12.75">
      <c r="A47" s="2" t="s">
        <v>50</v>
      </c>
      <c r="B47" s="8" t="s">
        <v>51</v>
      </c>
      <c r="C47" s="19">
        <v>1249908</v>
      </c>
      <c r="D47" s="19"/>
      <c r="E47" s="20">
        <v>1611550</v>
      </c>
      <c r="F47" s="21">
        <v>1611550</v>
      </c>
      <c r="G47" s="21">
        <v>132279</v>
      </c>
      <c r="H47" s="21">
        <v>66136</v>
      </c>
      <c r="I47" s="21">
        <v>83215</v>
      </c>
      <c r="J47" s="21">
        <v>281630</v>
      </c>
      <c r="K47" s="21">
        <v>215130</v>
      </c>
      <c r="L47" s="21">
        <v>144293</v>
      </c>
      <c r="M47" s="21">
        <v>84395</v>
      </c>
      <c r="N47" s="21">
        <v>443818</v>
      </c>
      <c r="O47" s="21">
        <v>74296</v>
      </c>
      <c r="P47" s="21">
        <v>35242</v>
      </c>
      <c r="Q47" s="21">
        <v>47023</v>
      </c>
      <c r="R47" s="21">
        <v>156561</v>
      </c>
      <c r="S47" s="21">
        <v>35013</v>
      </c>
      <c r="T47" s="21">
        <v>29410</v>
      </c>
      <c r="U47" s="21">
        <v>103126</v>
      </c>
      <c r="V47" s="21">
        <v>167549</v>
      </c>
      <c r="W47" s="21">
        <v>1049558</v>
      </c>
      <c r="X47" s="21">
        <v>1611550</v>
      </c>
      <c r="Y47" s="21">
        <v>-561992</v>
      </c>
      <c r="Z47" s="4">
        <v>-34.87</v>
      </c>
      <c r="AA47" s="19">
        <v>1611550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430611605</v>
      </c>
      <c r="D48" s="40">
        <f>+D28+D32+D38+D42+D47</f>
        <v>0</v>
      </c>
      <c r="E48" s="41">
        <f t="shared" si="9"/>
        <v>497391211</v>
      </c>
      <c r="F48" s="42">
        <f t="shared" si="9"/>
        <v>515851826</v>
      </c>
      <c r="G48" s="42">
        <f t="shared" si="9"/>
        <v>24421967</v>
      </c>
      <c r="H48" s="42">
        <f t="shared" si="9"/>
        <v>32246101</v>
      </c>
      <c r="I48" s="42">
        <f t="shared" si="9"/>
        <v>21541325</v>
      </c>
      <c r="J48" s="42">
        <f t="shared" si="9"/>
        <v>78209393</v>
      </c>
      <c r="K48" s="42">
        <f t="shared" si="9"/>
        <v>42434579</v>
      </c>
      <c r="L48" s="42">
        <f t="shared" si="9"/>
        <v>51684536</v>
      </c>
      <c r="M48" s="42">
        <f t="shared" si="9"/>
        <v>37420654</v>
      </c>
      <c r="N48" s="42">
        <f t="shared" si="9"/>
        <v>131539769</v>
      </c>
      <c r="O48" s="42">
        <f t="shared" si="9"/>
        <v>38677322</v>
      </c>
      <c r="P48" s="42">
        <f t="shared" si="9"/>
        <v>39101013</v>
      </c>
      <c r="Q48" s="42">
        <f t="shared" si="9"/>
        <v>35088493</v>
      </c>
      <c r="R48" s="42">
        <f t="shared" si="9"/>
        <v>112866828</v>
      </c>
      <c r="S48" s="42">
        <f t="shared" si="9"/>
        <v>30635089</v>
      </c>
      <c r="T48" s="42">
        <f t="shared" si="9"/>
        <v>28014656</v>
      </c>
      <c r="U48" s="42">
        <f t="shared" si="9"/>
        <v>50516438</v>
      </c>
      <c r="V48" s="42">
        <f t="shared" si="9"/>
        <v>109166183</v>
      </c>
      <c r="W48" s="42">
        <f t="shared" si="9"/>
        <v>431782173</v>
      </c>
      <c r="X48" s="42">
        <f t="shared" si="9"/>
        <v>515851826</v>
      </c>
      <c r="Y48" s="42">
        <f t="shared" si="9"/>
        <v>-84069653</v>
      </c>
      <c r="Z48" s="43">
        <f>+IF(X48&lt;&gt;0,+(Y48/X48)*100,0)</f>
        <v>-16.29724831099076</v>
      </c>
      <c r="AA48" s="40">
        <f>+AA28+AA32+AA38+AA42+AA47</f>
        <v>515851826</v>
      </c>
    </row>
    <row r="49" spans="1:27" ht="12.75">
      <c r="A49" s="14" t="s">
        <v>87</v>
      </c>
      <c r="B49" s="15"/>
      <c r="C49" s="44">
        <f aca="true" t="shared" si="10" ref="C49:Y49">+C25-C48</f>
        <v>66411914</v>
      </c>
      <c r="D49" s="44">
        <f>+D25-D48</f>
        <v>0</v>
      </c>
      <c r="E49" s="45">
        <f t="shared" si="10"/>
        <v>631370</v>
      </c>
      <c r="F49" s="46">
        <f t="shared" si="10"/>
        <v>3927242</v>
      </c>
      <c r="G49" s="46">
        <f t="shared" si="10"/>
        <v>123252310</v>
      </c>
      <c r="H49" s="46">
        <f t="shared" si="10"/>
        <v>-7414238</v>
      </c>
      <c r="I49" s="46">
        <f t="shared" si="10"/>
        <v>-5466677</v>
      </c>
      <c r="J49" s="46">
        <f t="shared" si="10"/>
        <v>110371395</v>
      </c>
      <c r="K49" s="46">
        <f t="shared" si="10"/>
        <v>-10578252</v>
      </c>
      <c r="L49" s="46">
        <f t="shared" si="10"/>
        <v>-19528660</v>
      </c>
      <c r="M49" s="46">
        <f t="shared" si="10"/>
        <v>5095923</v>
      </c>
      <c r="N49" s="46">
        <f t="shared" si="10"/>
        <v>-25010989</v>
      </c>
      <c r="O49" s="46">
        <f t="shared" si="10"/>
        <v>-6844988</v>
      </c>
      <c r="P49" s="46">
        <f t="shared" si="10"/>
        <v>-6286602</v>
      </c>
      <c r="Q49" s="46">
        <f t="shared" si="10"/>
        <v>5040216</v>
      </c>
      <c r="R49" s="46">
        <f t="shared" si="10"/>
        <v>-8091374</v>
      </c>
      <c r="S49" s="46">
        <f t="shared" si="10"/>
        <v>-11703800</v>
      </c>
      <c r="T49" s="46">
        <f t="shared" si="10"/>
        <v>-5610910</v>
      </c>
      <c r="U49" s="46">
        <f t="shared" si="10"/>
        <v>-18320252</v>
      </c>
      <c r="V49" s="46">
        <f t="shared" si="10"/>
        <v>-35634962</v>
      </c>
      <c r="W49" s="46">
        <f t="shared" si="10"/>
        <v>41634070</v>
      </c>
      <c r="X49" s="46">
        <f>IF(F25=F48,0,X25-X48)</f>
        <v>3927242</v>
      </c>
      <c r="Y49" s="46">
        <f t="shared" si="10"/>
        <v>37706828</v>
      </c>
      <c r="Z49" s="47">
        <f>+IF(X49&lt;&gt;0,+(Y49/X49)*100,0)</f>
        <v>960.1350769827782</v>
      </c>
      <c r="AA49" s="44">
        <f>+AA25-AA48</f>
        <v>3927242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200724072</v>
      </c>
      <c r="D5" s="19">
        <f>SUM(D6:D8)</f>
        <v>0</v>
      </c>
      <c r="E5" s="20">
        <f t="shared" si="0"/>
        <v>231209635</v>
      </c>
      <c r="F5" s="21">
        <f t="shared" si="0"/>
        <v>238091337</v>
      </c>
      <c r="G5" s="21">
        <f t="shared" si="0"/>
        <v>60177835</v>
      </c>
      <c r="H5" s="21">
        <f t="shared" si="0"/>
        <v>21566164</v>
      </c>
      <c r="I5" s="21">
        <f t="shared" si="0"/>
        <v>13351870</v>
      </c>
      <c r="J5" s="21">
        <f t="shared" si="0"/>
        <v>95095869</v>
      </c>
      <c r="K5" s="21">
        <f t="shared" si="0"/>
        <v>19998107</v>
      </c>
      <c r="L5" s="21">
        <f t="shared" si="0"/>
        <v>16751565</v>
      </c>
      <c r="M5" s="21">
        <f t="shared" si="0"/>
        <v>47816238</v>
      </c>
      <c r="N5" s="21">
        <f t="shared" si="0"/>
        <v>84565910</v>
      </c>
      <c r="O5" s="21">
        <f t="shared" si="0"/>
        <v>17274696</v>
      </c>
      <c r="P5" s="21">
        <f t="shared" si="0"/>
        <v>18395192</v>
      </c>
      <c r="Q5" s="21">
        <f t="shared" si="0"/>
        <v>41019108</v>
      </c>
      <c r="R5" s="21">
        <f t="shared" si="0"/>
        <v>76688996</v>
      </c>
      <c r="S5" s="21">
        <f t="shared" si="0"/>
        <v>12831480</v>
      </c>
      <c r="T5" s="21">
        <f t="shared" si="0"/>
        <v>20397916</v>
      </c>
      <c r="U5" s="21">
        <f t="shared" si="0"/>
        <v>19718702</v>
      </c>
      <c r="V5" s="21">
        <f t="shared" si="0"/>
        <v>52948098</v>
      </c>
      <c r="W5" s="21">
        <f t="shared" si="0"/>
        <v>309298873</v>
      </c>
      <c r="X5" s="21">
        <f t="shared" si="0"/>
        <v>238091337</v>
      </c>
      <c r="Y5" s="21">
        <f t="shared" si="0"/>
        <v>71207536</v>
      </c>
      <c r="Z5" s="4">
        <f>+IF(X5&lt;&gt;0,+(Y5/X5)*100,0)</f>
        <v>29.907655144966487</v>
      </c>
      <c r="AA5" s="19">
        <f>SUM(AA6:AA8)</f>
        <v>238091337</v>
      </c>
    </row>
    <row r="6" spans="1:27" ht="12.75">
      <c r="A6" s="5" t="s">
        <v>32</v>
      </c>
      <c r="B6" s="3"/>
      <c r="C6" s="22">
        <v>15879520</v>
      </c>
      <c r="D6" s="22"/>
      <c r="E6" s="23">
        <v>34500343</v>
      </c>
      <c r="F6" s="24">
        <v>33998300</v>
      </c>
      <c r="G6" s="24">
        <v>39345270</v>
      </c>
      <c r="H6" s="24">
        <v>5298517</v>
      </c>
      <c r="I6" s="24">
        <v>-3947896</v>
      </c>
      <c r="J6" s="24">
        <v>40695891</v>
      </c>
      <c r="K6" s="24">
        <v>734510</v>
      </c>
      <c r="L6" s="24">
        <v>422370</v>
      </c>
      <c r="M6" s="24">
        <v>31832704</v>
      </c>
      <c r="N6" s="24">
        <v>32989584</v>
      </c>
      <c r="O6" s="24">
        <v>964761</v>
      </c>
      <c r="P6" s="24">
        <v>2079293</v>
      </c>
      <c r="Q6" s="24">
        <v>24474282</v>
      </c>
      <c r="R6" s="24">
        <v>27518336</v>
      </c>
      <c r="S6" s="24">
        <v>144937</v>
      </c>
      <c r="T6" s="24">
        <v>993910</v>
      </c>
      <c r="U6" s="24">
        <v>594039</v>
      </c>
      <c r="V6" s="24">
        <v>1732886</v>
      </c>
      <c r="W6" s="24">
        <v>102936697</v>
      </c>
      <c r="X6" s="24">
        <v>33998300</v>
      </c>
      <c r="Y6" s="24">
        <v>68938397</v>
      </c>
      <c r="Z6" s="6">
        <v>202.77</v>
      </c>
      <c r="AA6" s="22">
        <v>33998300</v>
      </c>
    </row>
    <row r="7" spans="1:27" ht="12.75">
      <c r="A7" s="5" t="s">
        <v>33</v>
      </c>
      <c r="B7" s="3"/>
      <c r="C7" s="25">
        <v>184844552</v>
      </c>
      <c r="D7" s="25"/>
      <c r="E7" s="26">
        <v>196709292</v>
      </c>
      <c r="F7" s="27">
        <v>204093037</v>
      </c>
      <c r="G7" s="27">
        <v>20832565</v>
      </c>
      <c r="H7" s="27">
        <v>16267647</v>
      </c>
      <c r="I7" s="27">
        <v>17299766</v>
      </c>
      <c r="J7" s="27">
        <v>54399978</v>
      </c>
      <c r="K7" s="27">
        <v>19263597</v>
      </c>
      <c r="L7" s="27">
        <v>16329195</v>
      </c>
      <c r="M7" s="27">
        <v>15983534</v>
      </c>
      <c r="N7" s="27">
        <v>51576326</v>
      </c>
      <c r="O7" s="27">
        <v>16309935</v>
      </c>
      <c r="P7" s="27">
        <v>16315899</v>
      </c>
      <c r="Q7" s="27">
        <v>16544826</v>
      </c>
      <c r="R7" s="27">
        <v>49170660</v>
      </c>
      <c r="S7" s="27">
        <v>12686543</v>
      </c>
      <c r="T7" s="27">
        <v>19404006</v>
      </c>
      <c r="U7" s="27">
        <v>19124663</v>
      </c>
      <c r="V7" s="27">
        <v>51215212</v>
      </c>
      <c r="W7" s="27">
        <v>206362176</v>
      </c>
      <c r="X7" s="27">
        <v>204093037</v>
      </c>
      <c r="Y7" s="27">
        <v>2269139</v>
      </c>
      <c r="Z7" s="7">
        <v>1.11</v>
      </c>
      <c r="AA7" s="25">
        <v>204093037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61288591</v>
      </c>
      <c r="D9" s="19">
        <f>SUM(D10:D14)</f>
        <v>0</v>
      </c>
      <c r="E9" s="20">
        <f t="shared" si="1"/>
        <v>117244143</v>
      </c>
      <c r="F9" s="21">
        <f t="shared" si="1"/>
        <v>166116025</v>
      </c>
      <c r="G9" s="21">
        <f t="shared" si="1"/>
        <v>508901</v>
      </c>
      <c r="H9" s="21">
        <f t="shared" si="1"/>
        <v>738130</v>
      </c>
      <c r="I9" s="21">
        <f t="shared" si="1"/>
        <v>9827271</v>
      </c>
      <c r="J9" s="21">
        <f t="shared" si="1"/>
        <v>11074302</v>
      </c>
      <c r="K9" s="21">
        <f t="shared" si="1"/>
        <v>6024407</v>
      </c>
      <c r="L9" s="21">
        <f t="shared" si="1"/>
        <v>5458248</v>
      </c>
      <c r="M9" s="21">
        <f t="shared" si="1"/>
        <v>14356728</v>
      </c>
      <c r="N9" s="21">
        <f t="shared" si="1"/>
        <v>25839383</v>
      </c>
      <c r="O9" s="21">
        <f t="shared" si="1"/>
        <v>1953445</v>
      </c>
      <c r="P9" s="21">
        <f t="shared" si="1"/>
        <v>6742433</v>
      </c>
      <c r="Q9" s="21">
        <f t="shared" si="1"/>
        <v>9337493</v>
      </c>
      <c r="R9" s="21">
        <f t="shared" si="1"/>
        <v>18033371</v>
      </c>
      <c r="S9" s="21">
        <f t="shared" si="1"/>
        <v>9043313</v>
      </c>
      <c r="T9" s="21">
        <f t="shared" si="1"/>
        <v>14854066</v>
      </c>
      <c r="U9" s="21">
        <f t="shared" si="1"/>
        <v>12481682</v>
      </c>
      <c r="V9" s="21">
        <f t="shared" si="1"/>
        <v>36379061</v>
      </c>
      <c r="W9" s="21">
        <f t="shared" si="1"/>
        <v>91326117</v>
      </c>
      <c r="X9" s="21">
        <f t="shared" si="1"/>
        <v>166116025</v>
      </c>
      <c r="Y9" s="21">
        <f t="shared" si="1"/>
        <v>-74789908</v>
      </c>
      <c r="Z9" s="4">
        <f>+IF(X9&lt;&gt;0,+(Y9/X9)*100,0)</f>
        <v>-45.02269302434849</v>
      </c>
      <c r="AA9" s="19">
        <f>SUM(AA10:AA14)</f>
        <v>166116025</v>
      </c>
    </row>
    <row r="10" spans="1:27" ht="12.75">
      <c r="A10" s="5" t="s">
        <v>36</v>
      </c>
      <c r="B10" s="3"/>
      <c r="C10" s="22">
        <v>15774686</v>
      </c>
      <c r="D10" s="22"/>
      <c r="E10" s="23">
        <v>13166546</v>
      </c>
      <c r="F10" s="24">
        <v>14454408</v>
      </c>
      <c r="G10" s="24">
        <v>107522</v>
      </c>
      <c r="H10" s="24">
        <v>877306</v>
      </c>
      <c r="I10" s="24">
        <v>2619698</v>
      </c>
      <c r="J10" s="24">
        <v>3604526</v>
      </c>
      <c r="K10" s="24">
        <v>1111845</v>
      </c>
      <c r="L10" s="24">
        <v>2444490</v>
      </c>
      <c r="M10" s="24">
        <v>1336001</v>
      </c>
      <c r="N10" s="24">
        <v>4892336</v>
      </c>
      <c r="O10" s="24">
        <v>1039565</v>
      </c>
      <c r="P10" s="24">
        <v>931181</v>
      </c>
      <c r="Q10" s="24">
        <v>924573</v>
      </c>
      <c r="R10" s="24">
        <v>2895319</v>
      </c>
      <c r="S10" s="24">
        <v>855922</v>
      </c>
      <c r="T10" s="24">
        <v>1088105</v>
      </c>
      <c r="U10" s="24">
        <v>152287</v>
      </c>
      <c r="V10" s="24">
        <v>2096314</v>
      </c>
      <c r="W10" s="24">
        <v>13488495</v>
      </c>
      <c r="X10" s="24">
        <v>14454408</v>
      </c>
      <c r="Y10" s="24">
        <v>-965913</v>
      </c>
      <c r="Z10" s="6">
        <v>-6.68</v>
      </c>
      <c r="AA10" s="22">
        <v>14454408</v>
      </c>
    </row>
    <row r="11" spans="1:27" ht="12.75">
      <c r="A11" s="5" t="s">
        <v>37</v>
      </c>
      <c r="B11" s="3"/>
      <c r="C11" s="22">
        <v>7978605</v>
      </c>
      <c r="D11" s="22"/>
      <c r="E11" s="23">
        <v>4572585</v>
      </c>
      <c r="F11" s="24">
        <v>4312360</v>
      </c>
      <c r="G11" s="24">
        <v>465861</v>
      </c>
      <c r="H11" s="24">
        <v>609845</v>
      </c>
      <c r="I11" s="24">
        <v>245142</v>
      </c>
      <c r="J11" s="24">
        <v>1320848</v>
      </c>
      <c r="K11" s="24">
        <v>17681</v>
      </c>
      <c r="L11" s="24">
        <v>59067</v>
      </c>
      <c r="M11" s="24">
        <v>275262</v>
      </c>
      <c r="N11" s="24">
        <v>352010</v>
      </c>
      <c r="O11" s="24">
        <v>30050</v>
      </c>
      <c r="P11" s="24">
        <v>73676</v>
      </c>
      <c r="Q11" s="24">
        <v>525884</v>
      </c>
      <c r="R11" s="24">
        <v>629610</v>
      </c>
      <c r="S11" s="24">
        <v>227863</v>
      </c>
      <c r="T11" s="24">
        <v>-9551</v>
      </c>
      <c r="U11" s="24">
        <v>1331615</v>
      </c>
      <c r="V11" s="24">
        <v>1549927</v>
      </c>
      <c r="W11" s="24">
        <v>3852395</v>
      </c>
      <c r="X11" s="24">
        <v>4312360</v>
      </c>
      <c r="Y11" s="24">
        <v>-459965</v>
      </c>
      <c r="Z11" s="6">
        <v>-10.67</v>
      </c>
      <c r="AA11" s="22">
        <v>4312360</v>
      </c>
    </row>
    <row r="12" spans="1:27" ht="12.75">
      <c r="A12" s="5" t="s">
        <v>38</v>
      </c>
      <c r="B12" s="3"/>
      <c r="C12" s="22">
        <v>14407668</v>
      </c>
      <c r="D12" s="22"/>
      <c r="E12" s="23">
        <v>15750868</v>
      </c>
      <c r="F12" s="24">
        <v>14309412</v>
      </c>
      <c r="G12" s="24">
        <v>-82162</v>
      </c>
      <c r="H12" s="24">
        <v>-1340331</v>
      </c>
      <c r="I12" s="24">
        <v>681689</v>
      </c>
      <c r="J12" s="24">
        <v>-740804</v>
      </c>
      <c r="K12" s="24">
        <v>618644</v>
      </c>
      <c r="L12" s="24">
        <v>1152580</v>
      </c>
      <c r="M12" s="24">
        <v>809816</v>
      </c>
      <c r="N12" s="24">
        <v>2581040</v>
      </c>
      <c r="O12" s="24">
        <v>646268</v>
      </c>
      <c r="P12" s="24">
        <v>629703</v>
      </c>
      <c r="Q12" s="24">
        <v>606622</v>
      </c>
      <c r="R12" s="24">
        <v>1882593</v>
      </c>
      <c r="S12" s="24">
        <v>264550</v>
      </c>
      <c r="T12" s="24">
        <v>223933</v>
      </c>
      <c r="U12" s="24">
        <v>1546543</v>
      </c>
      <c r="V12" s="24">
        <v>2035026</v>
      </c>
      <c r="W12" s="24">
        <v>5757855</v>
      </c>
      <c r="X12" s="24">
        <v>14309412</v>
      </c>
      <c r="Y12" s="24">
        <v>-8551557</v>
      </c>
      <c r="Z12" s="6">
        <v>-59.76</v>
      </c>
      <c r="AA12" s="22">
        <v>14309412</v>
      </c>
    </row>
    <row r="13" spans="1:27" ht="12.75">
      <c r="A13" s="5" t="s">
        <v>39</v>
      </c>
      <c r="B13" s="3"/>
      <c r="C13" s="22">
        <v>23127632</v>
      </c>
      <c r="D13" s="22"/>
      <c r="E13" s="23">
        <v>83754144</v>
      </c>
      <c r="F13" s="24">
        <v>133039845</v>
      </c>
      <c r="G13" s="24">
        <v>17680</v>
      </c>
      <c r="H13" s="24">
        <v>591310</v>
      </c>
      <c r="I13" s="24">
        <v>6280742</v>
      </c>
      <c r="J13" s="24">
        <v>6889732</v>
      </c>
      <c r="K13" s="24">
        <v>4276237</v>
      </c>
      <c r="L13" s="24">
        <v>1802111</v>
      </c>
      <c r="M13" s="24">
        <v>11935649</v>
      </c>
      <c r="N13" s="24">
        <v>18013997</v>
      </c>
      <c r="O13" s="24">
        <v>237562</v>
      </c>
      <c r="P13" s="24">
        <v>5107873</v>
      </c>
      <c r="Q13" s="24">
        <v>7280414</v>
      </c>
      <c r="R13" s="24">
        <v>12625849</v>
      </c>
      <c r="S13" s="24">
        <v>7694978</v>
      </c>
      <c r="T13" s="24">
        <v>13551579</v>
      </c>
      <c r="U13" s="24">
        <v>9451237</v>
      </c>
      <c r="V13" s="24">
        <v>30697794</v>
      </c>
      <c r="W13" s="24">
        <v>68227372</v>
      </c>
      <c r="X13" s="24">
        <v>133039845</v>
      </c>
      <c r="Y13" s="24">
        <v>-64812473</v>
      </c>
      <c r="Z13" s="6">
        <v>-48.72</v>
      </c>
      <c r="AA13" s="22">
        <v>133039845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42594209</v>
      </c>
      <c r="D15" s="19">
        <f>SUM(D16:D18)</f>
        <v>0</v>
      </c>
      <c r="E15" s="20">
        <f t="shared" si="2"/>
        <v>31006331</v>
      </c>
      <c r="F15" s="21">
        <f t="shared" si="2"/>
        <v>31368560</v>
      </c>
      <c r="G15" s="21">
        <f t="shared" si="2"/>
        <v>2187945</v>
      </c>
      <c r="H15" s="21">
        <f t="shared" si="2"/>
        <v>4774854</v>
      </c>
      <c r="I15" s="21">
        <f t="shared" si="2"/>
        <v>2952096</v>
      </c>
      <c r="J15" s="21">
        <f t="shared" si="2"/>
        <v>9914895</v>
      </c>
      <c r="K15" s="21">
        <f t="shared" si="2"/>
        <v>3044285</v>
      </c>
      <c r="L15" s="21">
        <f t="shared" si="2"/>
        <v>2530176</v>
      </c>
      <c r="M15" s="21">
        <f t="shared" si="2"/>
        <v>1816797</v>
      </c>
      <c r="N15" s="21">
        <f t="shared" si="2"/>
        <v>7391258</v>
      </c>
      <c r="O15" s="21">
        <f t="shared" si="2"/>
        <v>1496162</v>
      </c>
      <c r="P15" s="21">
        <f t="shared" si="2"/>
        <v>1930683</v>
      </c>
      <c r="Q15" s="21">
        <f t="shared" si="2"/>
        <v>1430691</v>
      </c>
      <c r="R15" s="21">
        <f t="shared" si="2"/>
        <v>4857536</v>
      </c>
      <c r="S15" s="21">
        <f t="shared" si="2"/>
        <v>732885</v>
      </c>
      <c r="T15" s="21">
        <f t="shared" si="2"/>
        <v>821114</v>
      </c>
      <c r="U15" s="21">
        <f t="shared" si="2"/>
        <v>2979738</v>
      </c>
      <c r="V15" s="21">
        <f t="shared" si="2"/>
        <v>4533737</v>
      </c>
      <c r="W15" s="21">
        <f t="shared" si="2"/>
        <v>26697426</v>
      </c>
      <c r="X15" s="21">
        <f t="shared" si="2"/>
        <v>31368560</v>
      </c>
      <c r="Y15" s="21">
        <f t="shared" si="2"/>
        <v>-4671134</v>
      </c>
      <c r="Z15" s="4">
        <f>+IF(X15&lt;&gt;0,+(Y15/X15)*100,0)</f>
        <v>-14.89113303256509</v>
      </c>
      <c r="AA15" s="19">
        <f>SUM(AA16:AA18)</f>
        <v>31368560</v>
      </c>
    </row>
    <row r="16" spans="1:27" ht="12.75">
      <c r="A16" s="5" t="s">
        <v>42</v>
      </c>
      <c r="B16" s="3"/>
      <c r="C16" s="22">
        <v>11885480</v>
      </c>
      <c r="D16" s="22"/>
      <c r="E16" s="23">
        <v>12017655</v>
      </c>
      <c r="F16" s="24">
        <v>13303980</v>
      </c>
      <c r="G16" s="24">
        <v>1271018</v>
      </c>
      <c r="H16" s="24">
        <v>2929829</v>
      </c>
      <c r="I16" s="24">
        <v>1302346</v>
      </c>
      <c r="J16" s="24">
        <v>5503193</v>
      </c>
      <c r="K16" s="24">
        <v>1261155</v>
      </c>
      <c r="L16" s="24">
        <v>975487</v>
      </c>
      <c r="M16" s="24">
        <v>958708</v>
      </c>
      <c r="N16" s="24">
        <v>3195350</v>
      </c>
      <c r="O16" s="24">
        <v>723017</v>
      </c>
      <c r="P16" s="24">
        <v>638812</v>
      </c>
      <c r="Q16" s="24">
        <v>854611</v>
      </c>
      <c r="R16" s="24">
        <v>2216440</v>
      </c>
      <c r="S16" s="24">
        <v>162537</v>
      </c>
      <c r="T16" s="24">
        <v>366261</v>
      </c>
      <c r="U16" s="24">
        <v>781649</v>
      </c>
      <c r="V16" s="24">
        <v>1310447</v>
      </c>
      <c r="W16" s="24">
        <v>12225430</v>
      </c>
      <c r="X16" s="24">
        <v>13303980</v>
      </c>
      <c r="Y16" s="24">
        <v>-1078550</v>
      </c>
      <c r="Z16" s="6">
        <v>-8.11</v>
      </c>
      <c r="AA16" s="22">
        <v>13303980</v>
      </c>
    </row>
    <row r="17" spans="1:27" ht="12.75">
      <c r="A17" s="5" t="s">
        <v>43</v>
      </c>
      <c r="B17" s="3"/>
      <c r="C17" s="22">
        <v>30631855</v>
      </c>
      <c r="D17" s="22"/>
      <c r="E17" s="23">
        <v>18946476</v>
      </c>
      <c r="F17" s="24">
        <v>17940085</v>
      </c>
      <c r="G17" s="24">
        <v>916927</v>
      </c>
      <c r="H17" s="24">
        <v>1845025</v>
      </c>
      <c r="I17" s="24">
        <v>1649750</v>
      </c>
      <c r="J17" s="24">
        <v>4411702</v>
      </c>
      <c r="K17" s="24">
        <v>1783130</v>
      </c>
      <c r="L17" s="24">
        <v>1554689</v>
      </c>
      <c r="M17" s="24">
        <v>858089</v>
      </c>
      <c r="N17" s="24">
        <v>4195908</v>
      </c>
      <c r="O17" s="24">
        <v>773145</v>
      </c>
      <c r="P17" s="24">
        <v>1291871</v>
      </c>
      <c r="Q17" s="24">
        <v>576080</v>
      </c>
      <c r="R17" s="24">
        <v>2641096</v>
      </c>
      <c r="S17" s="24">
        <v>570348</v>
      </c>
      <c r="T17" s="24">
        <v>454853</v>
      </c>
      <c r="U17" s="24">
        <v>2174640</v>
      </c>
      <c r="V17" s="24">
        <v>3199841</v>
      </c>
      <c r="W17" s="24">
        <v>14448547</v>
      </c>
      <c r="X17" s="24">
        <v>17940085</v>
      </c>
      <c r="Y17" s="24">
        <v>-3491538</v>
      </c>
      <c r="Z17" s="6">
        <v>-19.46</v>
      </c>
      <c r="AA17" s="22">
        <v>17940085</v>
      </c>
    </row>
    <row r="18" spans="1:27" ht="12.75">
      <c r="A18" s="5" t="s">
        <v>44</v>
      </c>
      <c r="B18" s="3"/>
      <c r="C18" s="22">
        <v>76874</v>
      </c>
      <c r="D18" s="22"/>
      <c r="E18" s="23">
        <v>42200</v>
      </c>
      <c r="F18" s="24">
        <v>124495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v>23449</v>
      </c>
      <c r="V18" s="24">
        <v>23449</v>
      </c>
      <c r="W18" s="24">
        <v>23449</v>
      </c>
      <c r="X18" s="24">
        <v>124495</v>
      </c>
      <c r="Y18" s="24">
        <v>-101046</v>
      </c>
      <c r="Z18" s="6">
        <v>-81.16</v>
      </c>
      <c r="AA18" s="22">
        <v>124495</v>
      </c>
    </row>
    <row r="19" spans="1:27" ht="12.75">
      <c r="A19" s="2" t="s">
        <v>45</v>
      </c>
      <c r="B19" s="8"/>
      <c r="C19" s="19">
        <f aca="true" t="shared" si="3" ref="C19:Y19">SUM(C20:C23)</f>
        <v>750589880</v>
      </c>
      <c r="D19" s="19">
        <f>SUM(D20:D23)</f>
        <v>0</v>
      </c>
      <c r="E19" s="20">
        <f t="shared" si="3"/>
        <v>822279643</v>
      </c>
      <c r="F19" s="21">
        <f t="shared" si="3"/>
        <v>826399970</v>
      </c>
      <c r="G19" s="21">
        <f t="shared" si="3"/>
        <v>55368669</v>
      </c>
      <c r="H19" s="21">
        <f t="shared" si="3"/>
        <v>46367423</v>
      </c>
      <c r="I19" s="21">
        <f t="shared" si="3"/>
        <v>65475800</v>
      </c>
      <c r="J19" s="21">
        <f t="shared" si="3"/>
        <v>167211892</v>
      </c>
      <c r="K19" s="21">
        <f t="shared" si="3"/>
        <v>61016202</v>
      </c>
      <c r="L19" s="21">
        <f t="shared" si="3"/>
        <v>62551274</v>
      </c>
      <c r="M19" s="21">
        <f t="shared" si="3"/>
        <v>63741651</v>
      </c>
      <c r="N19" s="21">
        <f t="shared" si="3"/>
        <v>187309127</v>
      </c>
      <c r="O19" s="21">
        <f t="shared" si="3"/>
        <v>65171263</v>
      </c>
      <c r="P19" s="21">
        <f t="shared" si="3"/>
        <v>65497477</v>
      </c>
      <c r="Q19" s="21">
        <f t="shared" si="3"/>
        <v>64033951</v>
      </c>
      <c r="R19" s="21">
        <f t="shared" si="3"/>
        <v>194702691</v>
      </c>
      <c r="S19" s="21">
        <f t="shared" si="3"/>
        <v>58994932</v>
      </c>
      <c r="T19" s="21">
        <f t="shared" si="3"/>
        <v>61440832</v>
      </c>
      <c r="U19" s="21">
        <f t="shared" si="3"/>
        <v>57182125</v>
      </c>
      <c r="V19" s="21">
        <f t="shared" si="3"/>
        <v>177617889</v>
      </c>
      <c r="W19" s="21">
        <f t="shared" si="3"/>
        <v>726841599</v>
      </c>
      <c r="X19" s="21">
        <f t="shared" si="3"/>
        <v>826399970</v>
      </c>
      <c r="Y19" s="21">
        <f t="shared" si="3"/>
        <v>-99558371</v>
      </c>
      <c r="Z19" s="4">
        <f>+IF(X19&lt;&gt;0,+(Y19/X19)*100,0)</f>
        <v>-12.047237973641263</v>
      </c>
      <c r="AA19" s="19">
        <f>SUM(AA20:AA23)</f>
        <v>826399970</v>
      </c>
    </row>
    <row r="20" spans="1:27" ht="12.75">
      <c r="A20" s="5" t="s">
        <v>46</v>
      </c>
      <c r="B20" s="3"/>
      <c r="C20" s="22">
        <v>428974050</v>
      </c>
      <c r="D20" s="22"/>
      <c r="E20" s="23">
        <v>482813831</v>
      </c>
      <c r="F20" s="24">
        <v>471158134</v>
      </c>
      <c r="G20" s="24">
        <v>35752142</v>
      </c>
      <c r="H20" s="24">
        <v>27735510</v>
      </c>
      <c r="I20" s="24">
        <v>39136382</v>
      </c>
      <c r="J20" s="24">
        <v>102624034</v>
      </c>
      <c r="K20" s="24">
        <v>37127233</v>
      </c>
      <c r="L20" s="24">
        <v>38411210</v>
      </c>
      <c r="M20" s="24">
        <v>39911122</v>
      </c>
      <c r="N20" s="24">
        <v>115449565</v>
      </c>
      <c r="O20" s="24">
        <v>39791637</v>
      </c>
      <c r="P20" s="24">
        <v>39515105</v>
      </c>
      <c r="Q20" s="24">
        <v>40849938</v>
      </c>
      <c r="R20" s="24">
        <v>120156680</v>
      </c>
      <c r="S20" s="24">
        <v>35684281</v>
      </c>
      <c r="T20" s="24">
        <v>39368002</v>
      </c>
      <c r="U20" s="24">
        <v>35900978</v>
      </c>
      <c r="V20" s="24">
        <v>110953261</v>
      </c>
      <c r="W20" s="24">
        <v>449183540</v>
      </c>
      <c r="X20" s="24">
        <v>471158134</v>
      </c>
      <c r="Y20" s="24">
        <v>-21974594</v>
      </c>
      <c r="Z20" s="6">
        <v>-4.66</v>
      </c>
      <c r="AA20" s="22">
        <v>471158134</v>
      </c>
    </row>
    <row r="21" spans="1:27" ht="12.75">
      <c r="A21" s="5" t="s">
        <v>47</v>
      </c>
      <c r="B21" s="3"/>
      <c r="C21" s="22">
        <v>146705164</v>
      </c>
      <c r="D21" s="22"/>
      <c r="E21" s="23">
        <v>146482304</v>
      </c>
      <c r="F21" s="24">
        <v>152663644</v>
      </c>
      <c r="G21" s="24">
        <v>9178441</v>
      </c>
      <c r="H21" s="24">
        <v>5624480</v>
      </c>
      <c r="I21" s="24">
        <v>10319453</v>
      </c>
      <c r="J21" s="24">
        <v>25122374</v>
      </c>
      <c r="K21" s="24">
        <v>9990945</v>
      </c>
      <c r="L21" s="24">
        <v>10806207</v>
      </c>
      <c r="M21" s="24">
        <v>11098573</v>
      </c>
      <c r="N21" s="24">
        <v>31895725</v>
      </c>
      <c r="O21" s="24">
        <v>12582097</v>
      </c>
      <c r="P21" s="24">
        <v>13296172</v>
      </c>
      <c r="Q21" s="24">
        <v>10800349</v>
      </c>
      <c r="R21" s="24">
        <v>36678618</v>
      </c>
      <c r="S21" s="24">
        <v>11074463</v>
      </c>
      <c r="T21" s="24">
        <v>9940839</v>
      </c>
      <c r="U21" s="24">
        <v>9323321</v>
      </c>
      <c r="V21" s="24">
        <v>30338623</v>
      </c>
      <c r="W21" s="24">
        <v>124035340</v>
      </c>
      <c r="X21" s="24">
        <v>152663644</v>
      </c>
      <c r="Y21" s="24">
        <v>-28628304</v>
      </c>
      <c r="Z21" s="6">
        <v>-18.75</v>
      </c>
      <c r="AA21" s="22">
        <v>152663644</v>
      </c>
    </row>
    <row r="22" spans="1:27" ht="12.75">
      <c r="A22" s="5" t="s">
        <v>48</v>
      </c>
      <c r="B22" s="3"/>
      <c r="C22" s="25">
        <v>97837516</v>
      </c>
      <c r="D22" s="25"/>
      <c r="E22" s="26">
        <v>104410859</v>
      </c>
      <c r="F22" s="27">
        <v>114575812</v>
      </c>
      <c r="G22" s="27">
        <v>5263851</v>
      </c>
      <c r="H22" s="27">
        <v>8015799</v>
      </c>
      <c r="I22" s="27">
        <v>10735176</v>
      </c>
      <c r="J22" s="27">
        <v>24014826</v>
      </c>
      <c r="K22" s="27">
        <v>8698357</v>
      </c>
      <c r="L22" s="27">
        <v>6807025</v>
      </c>
      <c r="M22" s="27">
        <v>6484789</v>
      </c>
      <c r="N22" s="27">
        <v>21990171</v>
      </c>
      <c r="O22" s="27">
        <v>6542230</v>
      </c>
      <c r="P22" s="27">
        <v>6565036</v>
      </c>
      <c r="Q22" s="27">
        <v>6311487</v>
      </c>
      <c r="R22" s="27">
        <v>19418753</v>
      </c>
      <c r="S22" s="27">
        <v>6165966</v>
      </c>
      <c r="T22" s="27">
        <v>6101931</v>
      </c>
      <c r="U22" s="27">
        <v>6138502</v>
      </c>
      <c r="V22" s="27">
        <v>18406399</v>
      </c>
      <c r="W22" s="27">
        <v>83830149</v>
      </c>
      <c r="X22" s="27">
        <v>114575812</v>
      </c>
      <c r="Y22" s="27">
        <v>-30745663</v>
      </c>
      <c r="Z22" s="7">
        <v>-26.83</v>
      </c>
      <c r="AA22" s="25">
        <v>114575812</v>
      </c>
    </row>
    <row r="23" spans="1:27" ht="12.75">
      <c r="A23" s="5" t="s">
        <v>49</v>
      </c>
      <c r="B23" s="3"/>
      <c r="C23" s="22">
        <v>77073150</v>
      </c>
      <c r="D23" s="22"/>
      <c r="E23" s="23">
        <v>88572649</v>
      </c>
      <c r="F23" s="24">
        <v>88002380</v>
      </c>
      <c r="G23" s="24">
        <v>5174235</v>
      </c>
      <c r="H23" s="24">
        <v>4991634</v>
      </c>
      <c r="I23" s="24">
        <v>5284789</v>
      </c>
      <c r="J23" s="24">
        <v>15450658</v>
      </c>
      <c r="K23" s="24">
        <v>5199667</v>
      </c>
      <c r="L23" s="24">
        <v>6526832</v>
      </c>
      <c r="M23" s="24">
        <v>6247167</v>
      </c>
      <c r="N23" s="24">
        <v>17973666</v>
      </c>
      <c r="O23" s="24">
        <v>6255299</v>
      </c>
      <c r="P23" s="24">
        <v>6121164</v>
      </c>
      <c r="Q23" s="24">
        <v>6072177</v>
      </c>
      <c r="R23" s="24">
        <v>18448640</v>
      </c>
      <c r="S23" s="24">
        <v>6070222</v>
      </c>
      <c r="T23" s="24">
        <v>6030060</v>
      </c>
      <c r="U23" s="24">
        <v>5819324</v>
      </c>
      <c r="V23" s="24">
        <v>17919606</v>
      </c>
      <c r="W23" s="24">
        <v>69792570</v>
      </c>
      <c r="X23" s="24">
        <v>88002380</v>
      </c>
      <c r="Y23" s="24">
        <v>-18209810</v>
      </c>
      <c r="Z23" s="6">
        <v>-20.69</v>
      </c>
      <c r="AA23" s="22">
        <v>88002380</v>
      </c>
    </row>
    <row r="24" spans="1:27" ht="12.75">
      <c r="A24" s="2" t="s">
        <v>50</v>
      </c>
      <c r="B24" s="8" t="s">
        <v>51</v>
      </c>
      <c r="C24" s="19">
        <v>127168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1055323920</v>
      </c>
      <c r="D25" s="40">
        <f>+D5+D9+D15+D19+D24</f>
        <v>0</v>
      </c>
      <c r="E25" s="41">
        <f t="shared" si="4"/>
        <v>1201739752</v>
      </c>
      <c r="F25" s="42">
        <f t="shared" si="4"/>
        <v>1261975892</v>
      </c>
      <c r="G25" s="42">
        <f t="shared" si="4"/>
        <v>118243350</v>
      </c>
      <c r="H25" s="42">
        <f t="shared" si="4"/>
        <v>73446571</v>
      </c>
      <c r="I25" s="42">
        <f t="shared" si="4"/>
        <v>91607037</v>
      </c>
      <c r="J25" s="42">
        <f t="shared" si="4"/>
        <v>283296958</v>
      </c>
      <c r="K25" s="42">
        <f t="shared" si="4"/>
        <v>90083001</v>
      </c>
      <c r="L25" s="42">
        <f t="shared" si="4"/>
        <v>87291263</v>
      </c>
      <c r="M25" s="42">
        <f t="shared" si="4"/>
        <v>127731414</v>
      </c>
      <c r="N25" s="42">
        <f t="shared" si="4"/>
        <v>305105678</v>
      </c>
      <c r="O25" s="42">
        <f t="shared" si="4"/>
        <v>85895566</v>
      </c>
      <c r="P25" s="42">
        <f t="shared" si="4"/>
        <v>92565785</v>
      </c>
      <c r="Q25" s="42">
        <f t="shared" si="4"/>
        <v>115821243</v>
      </c>
      <c r="R25" s="42">
        <f t="shared" si="4"/>
        <v>294282594</v>
      </c>
      <c r="S25" s="42">
        <f t="shared" si="4"/>
        <v>81602610</v>
      </c>
      <c r="T25" s="42">
        <f t="shared" si="4"/>
        <v>97513928</v>
      </c>
      <c r="U25" s="42">
        <f t="shared" si="4"/>
        <v>92362247</v>
      </c>
      <c r="V25" s="42">
        <f t="shared" si="4"/>
        <v>271478785</v>
      </c>
      <c r="W25" s="42">
        <f t="shared" si="4"/>
        <v>1154164015</v>
      </c>
      <c r="X25" s="42">
        <f t="shared" si="4"/>
        <v>1261975892</v>
      </c>
      <c r="Y25" s="42">
        <f t="shared" si="4"/>
        <v>-107811877</v>
      </c>
      <c r="Z25" s="43">
        <f>+IF(X25&lt;&gt;0,+(Y25/X25)*100,0)</f>
        <v>-8.54310115458212</v>
      </c>
      <c r="AA25" s="40">
        <f>+AA5+AA9+AA15+AA19+AA24</f>
        <v>1261975892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177532654</v>
      </c>
      <c r="D28" s="19">
        <f>SUM(D29:D31)</f>
        <v>0</v>
      </c>
      <c r="E28" s="20">
        <f t="shared" si="5"/>
        <v>200430930</v>
      </c>
      <c r="F28" s="21">
        <f t="shared" si="5"/>
        <v>183088902</v>
      </c>
      <c r="G28" s="21">
        <f t="shared" si="5"/>
        <v>1549147</v>
      </c>
      <c r="H28" s="21">
        <f t="shared" si="5"/>
        <v>6906972</v>
      </c>
      <c r="I28" s="21">
        <f t="shared" si="5"/>
        <v>24825118</v>
      </c>
      <c r="J28" s="21">
        <f t="shared" si="5"/>
        <v>33281237</v>
      </c>
      <c r="K28" s="21">
        <f t="shared" si="5"/>
        <v>14594792</v>
      </c>
      <c r="L28" s="21">
        <f t="shared" si="5"/>
        <v>13137280</v>
      </c>
      <c r="M28" s="21">
        <f t="shared" si="5"/>
        <v>12008696</v>
      </c>
      <c r="N28" s="21">
        <f t="shared" si="5"/>
        <v>39740768</v>
      </c>
      <c r="O28" s="21">
        <f t="shared" si="5"/>
        <v>14072759</v>
      </c>
      <c r="P28" s="21">
        <f t="shared" si="5"/>
        <v>11656542</v>
      </c>
      <c r="Q28" s="21">
        <f t="shared" si="5"/>
        <v>12545552</v>
      </c>
      <c r="R28" s="21">
        <f t="shared" si="5"/>
        <v>38274853</v>
      </c>
      <c r="S28" s="21">
        <f t="shared" si="5"/>
        <v>9968230</v>
      </c>
      <c r="T28" s="21">
        <f t="shared" si="5"/>
        <v>11467045</v>
      </c>
      <c r="U28" s="21">
        <f t="shared" si="5"/>
        <v>12698150</v>
      </c>
      <c r="V28" s="21">
        <f t="shared" si="5"/>
        <v>34133425</v>
      </c>
      <c r="W28" s="21">
        <f t="shared" si="5"/>
        <v>145430283</v>
      </c>
      <c r="X28" s="21">
        <f t="shared" si="5"/>
        <v>183088902</v>
      </c>
      <c r="Y28" s="21">
        <f t="shared" si="5"/>
        <v>-37658619</v>
      </c>
      <c r="Z28" s="4">
        <f>+IF(X28&lt;&gt;0,+(Y28/X28)*100,0)</f>
        <v>-20.56848808891759</v>
      </c>
      <c r="AA28" s="19">
        <f>SUM(AA29:AA31)</f>
        <v>183088902</v>
      </c>
    </row>
    <row r="29" spans="1:27" ht="12.75">
      <c r="A29" s="5" t="s">
        <v>32</v>
      </c>
      <c r="B29" s="3"/>
      <c r="C29" s="22">
        <v>44374810</v>
      </c>
      <c r="D29" s="22"/>
      <c r="E29" s="23">
        <v>49573983</v>
      </c>
      <c r="F29" s="24">
        <v>45816852</v>
      </c>
      <c r="G29" s="24">
        <v>687171</v>
      </c>
      <c r="H29" s="24">
        <v>4032417</v>
      </c>
      <c r="I29" s="24">
        <v>7639433</v>
      </c>
      <c r="J29" s="24">
        <v>12359021</v>
      </c>
      <c r="K29" s="24">
        <v>3238928</v>
      </c>
      <c r="L29" s="24">
        <v>2943251</v>
      </c>
      <c r="M29" s="24">
        <v>3025979</v>
      </c>
      <c r="N29" s="24">
        <v>9208158</v>
      </c>
      <c r="O29" s="24">
        <v>4228786</v>
      </c>
      <c r="P29" s="24">
        <v>3797190</v>
      </c>
      <c r="Q29" s="24">
        <v>3756754</v>
      </c>
      <c r="R29" s="24">
        <v>11782730</v>
      </c>
      <c r="S29" s="24">
        <v>3117588</v>
      </c>
      <c r="T29" s="24">
        <v>3219941</v>
      </c>
      <c r="U29" s="24">
        <v>2971466</v>
      </c>
      <c r="V29" s="24">
        <v>9308995</v>
      </c>
      <c r="W29" s="24">
        <v>42658904</v>
      </c>
      <c r="X29" s="24">
        <v>45816852</v>
      </c>
      <c r="Y29" s="24">
        <v>-3157948</v>
      </c>
      <c r="Z29" s="6">
        <v>-6.89</v>
      </c>
      <c r="AA29" s="22">
        <v>45816852</v>
      </c>
    </row>
    <row r="30" spans="1:27" ht="12.75">
      <c r="A30" s="5" t="s">
        <v>33</v>
      </c>
      <c r="B30" s="3"/>
      <c r="C30" s="25">
        <v>126671325</v>
      </c>
      <c r="D30" s="25"/>
      <c r="E30" s="26">
        <v>144196947</v>
      </c>
      <c r="F30" s="27">
        <v>130331489</v>
      </c>
      <c r="G30" s="27">
        <v>861976</v>
      </c>
      <c r="H30" s="27">
        <v>2855774</v>
      </c>
      <c r="I30" s="27">
        <v>16454109</v>
      </c>
      <c r="J30" s="27">
        <v>20171859</v>
      </c>
      <c r="K30" s="27">
        <v>10377146</v>
      </c>
      <c r="L30" s="27">
        <v>8675602</v>
      </c>
      <c r="M30" s="27">
        <v>7530743</v>
      </c>
      <c r="N30" s="27">
        <v>26583491</v>
      </c>
      <c r="O30" s="27">
        <v>9294601</v>
      </c>
      <c r="P30" s="27">
        <v>7421202</v>
      </c>
      <c r="Q30" s="27">
        <v>8697892</v>
      </c>
      <c r="R30" s="27">
        <v>25413695</v>
      </c>
      <c r="S30" s="27">
        <v>6850642</v>
      </c>
      <c r="T30" s="27">
        <v>8079556</v>
      </c>
      <c r="U30" s="27">
        <v>9606632</v>
      </c>
      <c r="V30" s="27">
        <v>24536830</v>
      </c>
      <c r="W30" s="27">
        <v>96705875</v>
      </c>
      <c r="X30" s="27">
        <v>130331489</v>
      </c>
      <c r="Y30" s="27">
        <v>-33625614</v>
      </c>
      <c r="Z30" s="7">
        <v>-25.8</v>
      </c>
      <c r="AA30" s="25">
        <v>130331489</v>
      </c>
    </row>
    <row r="31" spans="1:27" ht="12.75">
      <c r="A31" s="5" t="s">
        <v>34</v>
      </c>
      <c r="B31" s="3"/>
      <c r="C31" s="22">
        <v>6486519</v>
      </c>
      <c r="D31" s="22"/>
      <c r="E31" s="23">
        <v>6660000</v>
      </c>
      <c r="F31" s="24">
        <v>6940561</v>
      </c>
      <c r="G31" s="24"/>
      <c r="H31" s="24">
        <v>18781</v>
      </c>
      <c r="I31" s="24">
        <v>731576</v>
      </c>
      <c r="J31" s="24">
        <v>750357</v>
      </c>
      <c r="K31" s="24">
        <v>978718</v>
      </c>
      <c r="L31" s="24">
        <v>1518427</v>
      </c>
      <c r="M31" s="24">
        <v>1451974</v>
      </c>
      <c r="N31" s="24">
        <v>3949119</v>
      </c>
      <c r="O31" s="24">
        <v>549372</v>
      </c>
      <c r="P31" s="24">
        <v>438150</v>
      </c>
      <c r="Q31" s="24">
        <v>90906</v>
      </c>
      <c r="R31" s="24">
        <v>1078428</v>
      </c>
      <c r="S31" s="24"/>
      <c r="T31" s="24">
        <v>167548</v>
      </c>
      <c r="U31" s="24">
        <v>120052</v>
      </c>
      <c r="V31" s="24">
        <v>287600</v>
      </c>
      <c r="W31" s="24">
        <v>6065504</v>
      </c>
      <c r="X31" s="24">
        <v>6940561</v>
      </c>
      <c r="Y31" s="24">
        <v>-875057</v>
      </c>
      <c r="Z31" s="6">
        <v>-12.61</v>
      </c>
      <c r="AA31" s="22">
        <v>6940561</v>
      </c>
    </row>
    <row r="32" spans="1:27" ht="12.75">
      <c r="A32" s="2" t="s">
        <v>35</v>
      </c>
      <c r="B32" s="3"/>
      <c r="C32" s="19">
        <f aca="true" t="shared" si="6" ref="C32:Y32">SUM(C33:C37)</f>
        <v>159150439</v>
      </c>
      <c r="D32" s="19">
        <f>SUM(D33:D37)</f>
        <v>0</v>
      </c>
      <c r="E32" s="20">
        <f t="shared" si="6"/>
        <v>200964686</v>
      </c>
      <c r="F32" s="21">
        <f t="shared" si="6"/>
        <v>249869552</v>
      </c>
      <c r="G32" s="21">
        <f t="shared" si="6"/>
        <v>1410740</v>
      </c>
      <c r="H32" s="21">
        <f t="shared" si="6"/>
        <v>1551764</v>
      </c>
      <c r="I32" s="21">
        <f t="shared" si="6"/>
        <v>22751708</v>
      </c>
      <c r="J32" s="21">
        <f t="shared" si="6"/>
        <v>25714212</v>
      </c>
      <c r="K32" s="21">
        <f t="shared" si="6"/>
        <v>9892234</v>
      </c>
      <c r="L32" s="21">
        <f t="shared" si="6"/>
        <v>10262899</v>
      </c>
      <c r="M32" s="21">
        <f t="shared" si="6"/>
        <v>13598939</v>
      </c>
      <c r="N32" s="21">
        <f t="shared" si="6"/>
        <v>33754072</v>
      </c>
      <c r="O32" s="21">
        <f t="shared" si="6"/>
        <v>16917715</v>
      </c>
      <c r="P32" s="21">
        <f t="shared" si="6"/>
        <v>10925384</v>
      </c>
      <c r="Q32" s="21">
        <f t="shared" si="6"/>
        <v>13046058</v>
      </c>
      <c r="R32" s="21">
        <f t="shared" si="6"/>
        <v>40889157</v>
      </c>
      <c r="S32" s="21">
        <f t="shared" si="6"/>
        <v>10158235</v>
      </c>
      <c r="T32" s="21">
        <f t="shared" si="6"/>
        <v>14684086</v>
      </c>
      <c r="U32" s="21">
        <f t="shared" si="6"/>
        <v>15690505</v>
      </c>
      <c r="V32" s="21">
        <f t="shared" si="6"/>
        <v>40532826</v>
      </c>
      <c r="W32" s="21">
        <f t="shared" si="6"/>
        <v>140890267</v>
      </c>
      <c r="X32" s="21">
        <f t="shared" si="6"/>
        <v>249869552</v>
      </c>
      <c r="Y32" s="21">
        <f t="shared" si="6"/>
        <v>-108979285</v>
      </c>
      <c r="Z32" s="4">
        <f>+IF(X32&lt;&gt;0,+(Y32/X32)*100,0)</f>
        <v>-43.61447168240811</v>
      </c>
      <c r="AA32" s="19">
        <f>SUM(AA33:AA37)</f>
        <v>249869552</v>
      </c>
    </row>
    <row r="33" spans="1:27" ht="12.75">
      <c r="A33" s="5" t="s">
        <v>36</v>
      </c>
      <c r="B33" s="3"/>
      <c r="C33" s="22">
        <v>23678763</v>
      </c>
      <c r="D33" s="22"/>
      <c r="E33" s="23">
        <v>26484570</v>
      </c>
      <c r="F33" s="24">
        <v>29071651</v>
      </c>
      <c r="G33" s="24">
        <v>49166</v>
      </c>
      <c r="H33" s="24">
        <v>79644</v>
      </c>
      <c r="I33" s="24">
        <v>4991621</v>
      </c>
      <c r="J33" s="24">
        <v>5120431</v>
      </c>
      <c r="K33" s="24">
        <v>1844881</v>
      </c>
      <c r="L33" s="24">
        <v>1876095</v>
      </c>
      <c r="M33" s="24">
        <v>1787512</v>
      </c>
      <c r="N33" s="24">
        <v>5508488</v>
      </c>
      <c r="O33" s="24">
        <v>3917491</v>
      </c>
      <c r="P33" s="24">
        <v>2385244</v>
      </c>
      <c r="Q33" s="24">
        <v>2156974</v>
      </c>
      <c r="R33" s="24">
        <v>8459709</v>
      </c>
      <c r="S33" s="24">
        <v>2578646</v>
      </c>
      <c r="T33" s="24">
        <v>3496796</v>
      </c>
      <c r="U33" s="24">
        <v>2188312</v>
      </c>
      <c r="V33" s="24">
        <v>8263754</v>
      </c>
      <c r="W33" s="24">
        <v>27352382</v>
      </c>
      <c r="X33" s="24">
        <v>29071651</v>
      </c>
      <c r="Y33" s="24">
        <v>-1719269</v>
      </c>
      <c r="Z33" s="6">
        <v>-5.91</v>
      </c>
      <c r="AA33" s="22">
        <v>29071651</v>
      </c>
    </row>
    <row r="34" spans="1:27" ht="12.75">
      <c r="A34" s="5" t="s">
        <v>37</v>
      </c>
      <c r="B34" s="3"/>
      <c r="C34" s="22">
        <v>46865098</v>
      </c>
      <c r="D34" s="22"/>
      <c r="E34" s="23">
        <v>51524680</v>
      </c>
      <c r="F34" s="24">
        <v>47193288</v>
      </c>
      <c r="G34" s="24">
        <v>1146924</v>
      </c>
      <c r="H34" s="24">
        <v>1440436</v>
      </c>
      <c r="I34" s="24">
        <v>6017978</v>
      </c>
      <c r="J34" s="24">
        <v>8605338</v>
      </c>
      <c r="K34" s="24">
        <v>3003691</v>
      </c>
      <c r="L34" s="24">
        <v>3011616</v>
      </c>
      <c r="M34" s="24">
        <v>3465910</v>
      </c>
      <c r="N34" s="24">
        <v>9481217</v>
      </c>
      <c r="O34" s="24">
        <v>5882964</v>
      </c>
      <c r="P34" s="24">
        <v>3279513</v>
      </c>
      <c r="Q34" s="24">
        <v>4214328</v>
      </c>
      <c r="R34" s="24">
        <v>13376805</v>
      </c>
      <c r="S34" s="24">
        <v>2541130</v>
      </c>
      <c r="T34" s="24">
        <v>2984804</v>
      </c>
      <c r="U34" s="24">
        <v>3395828</v>
      </c>
      <c r="V34" s="24">
        <v>8921762</v>
      </c>
      <c r="W34" s="24">
        <v>40385122</v>
      </c>
      <c r="X34" s="24">
        <v>47193288</v>
      </c>
      <c r="Y34" s="24">
        <v>-6808166</v>
      </c>
      <c r="Z34" s="6">
        <v>-14.43</v>
      </c>
      <c r="AA34" s="22">
        <v>47193288</v>
      </c>
    </row>
    <row r="35" spans="1:27" ht="12.75">
      <c r="A35" s="5" t="s">
        <v>38</v>
      </c>
      <c r="B35" s="3"/>
      <c r="C35" s="22">
        <v>60379616</v>
      </c>
      <c r="D35" s="22"/>
      <c r="E35" s="23">
        <v>65028535</v>
      </c>
      <c r="F35" s="24">
        <v>70418025</v>
      </c>
      <c r="G35" s="24">
        <v>192801</v>
      </c>
      <c r="H35" s="24">
        <v>-99375</v>
      </c>
      <c r="I35" s="24">
        <v>9614366</v>
      </c>
      <c r="J35" s="24">
        <v>9707792</v>
      </c>
      <c r="K35" s="24">
        <v>4122263</v>
      </c>
      <c r="L35" s="24">
        <v>4373221</v>
      </c>
      <c r="M35" s="24">
        <v>5418750</v>
      </c>
      <c r="N35" s="24">
        <v>13914234</v>
      </c>
      <c r="O35" s="24">
        <v>6374639</v>
      </c>
      <c r="P35" s="24">
        <v>4257510</v>
      </c>
      <c r="Q35" s="24">
        <v>4620207</v>
      </c>
      <c r="R35" s="24">
        <v>15252356</v>
      </c>
      <c r="S35" s="24">
        <v>3820038</v>
      </c>
      <c r="T35" s="24">
        <v>4818351</v>
      </c>
      <c r="U35" s="24">
        <v>8816858</v>
      </c>
      <c r="V35" s="24">
        <v>17455247</v>
      </c>
      <c r="W35" s="24">
        <v>56329629</v>
      </c>
      <c r="X35" s="24">
        <v>70418025</v>
      </c>
      <c r="Y35" s="24">
        <v>-14088396</v>
      </c>
      <c r="Z35" s="6">
        <v>-20.01</v>
      </c>
      <c r="AA35" s="22">
        <v>70418025</v>
      </c>
    </row>
    <row r="36" spans="1:27" ht="12.75">
      <c r="A36" s="5" t="s">
        <v>39</v>
      </c>
      <c r="B36" s="3"/>
      <c r="C36" s="22">
        <v>28226962</v>
      </c>
      <c r="D36" s="22"/>
      <c r="E36" s="23">
        <v>57926901</v>
      </c>
      <c r="F36" s="24">
        <v>103186588</v>
      </c>
      <c r="G36" s="24">
        <v>21849</v>
      </c>
      <c r="H36" s="24">
        <v>131059</v>
      </c>
      <c r="I36" s="24">
        <v>2127743</v>
      </c>
      <c r="J36" s="24">
        <v>2280651</v>
      </c>
      <c r="K36" s="24">
        <v>921399</v>
      </c>
      <c r="L36" s="24">
        <v>1001967</v>
      </c>
      <c r="M36" s="24">
        <v>2926767</v>
      </c>
      <c r="N36" s="24">
        <v>4850133</v>
      </c>
      <c r="O36" s="24">
        <v>742621</v>
      </c>
      <c r="P36" s="24">
        <v>1003117</v>
      </c>
      <c r="Q36" s="24">
        <v>2054549</v>
      </c>
      <c r="R36" s="24">
        <v>3800287</v>
      </c>
      <c r="S36" s="24">
        <v>1218421</v>
      </c>
      <c r="T36" s="24">
        <v>3384135</v>
      </c>
      <c r="U36" s="24">
        <v>1289507</v>
      </c>
      <c r="V36" s="24">
        <v>5892063</v>
      </c>
      <c r="W36" s="24">
        <v>16823134</v>
      </c>
      <c r="X36" s="24">
        <v>103186588</v>
      </c>
      <c r="Y36" s="24">
        <v>-86363454</v>
      </c>
      <c r="Z36" s="6">
        <v>-83.7</v>
      </c>
      <c r="AA36" s="22">
        <v>103186588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93858379</v>
      </c>
      <c r="D38" s="19">
        <f>SUM(D39:D41)</f>
        <v>0</v>
      </c>
      <c r="E38" s="20">
        <f t="shared" si="7"/>
        <v>120373132</v>
      </c>
      <c r="F38" s="21">
        <f t="shared" si="7"/>
        <v>120098784</v>
      </c>
      <c r="G38" s="21">
        <f t="shared" si="7"/>
        <v>483571</v>
      </c>
      <c r="H38" s="21">
        <f t="shared" si="7"/>
        <v>4140050</v>
      </c>
      <c r="I38" s="21">
        <f t="shared" si="7"/>
        <v>13823500</v>
      </c>
      <c r="J38" s="21">
        <f t="shared" si="7"/>
        <v>18447121</v>
      </c>
      <c r="K38" s="21">
        <f t="shared" si="7"/>
        <v>10221573</v>
      </c>
      <c r="L38" s="21">
        <f t="shared" si="7"/>
        <v>5581416</v>
      </c>
      <c r="M38" s="21">
        <f t="shared" si="7"/>
        <v>7304487</v>
      </c>
      <c r="N38" s="21">
        <f t="shared" si="7"/>
        <v>23107476</v>
      </c>
      <c r="O38" s="21">
        <f t="shared" si="7"/>
        <v>18640744</v>
      </c>
      <c r="P38" s="21">
        <f t="shared" si="7"/>
        <v>7961977</v>
      </c>
      <c r="Q38" s="21">
        <f t="shared" si="7"/>
        <v>8507939</v>
      </c>
      <c r="R38" s="21">
        <f t="shared" si="7"/>
        <v>35110660</v>
      </c>
      <c r="S38" s="21">
        <f t="shared" si="7"/>
        <v>6786477</v>
      </c>
      <c r="T38" s="21">
        <f t="shared" si="7"/>
        <v>7838769</v>
      </c>
      <c r="U38" s="21">
        <f t="shared" si="7"/>
        <v>6255634</v>
      </c>
      <c r="V38" s="21">
        <f t="shared" si="7"/>
        <v>20880880</v>
      </c>
      <c r="W38" s="21">
        <f t="shared" si="7"/>
        <v>97546137</v>
      </c>
      <c r="X38" s="21">
        <f t="shared" si="7"/>
        <v>120098784</v>
      </c>
      <c r="Y38" s="21">
        <f t="shared" si="7"/>
        <v>-22552647</v>
      </c>
      <c r="Z38" s="4">
        <f>+IF(X38&lt;&gt;0,+(Y38/X38)*100,0)</f>
        <v>-18.778414109505057</v>
      </c>
      <c r="AA38" s="19">
        <f>SUM(AA39:AA41)</f>
        <v>120098784</v>
      </c>
    </row>
    <row r="39" spans="1:27" ht="12.75">
      <c r="A39" s="5" t="s">
        <v>42</v>
      </c>
      <c r="B39" s="3"/>
      <c r="C39" s="22">
        <v>23450729</v>
      </c>
      <c r="D39" s="22"/>
      <c r="E39" s="23">
        <v>38558309</v>
      </c>
      <c r="F39" s="24">
        <v>36593951</v>
      </c>
      <c r="G39" s="24">
        <v>243886</v>
      </c>
      <c r="H39" s="24">
        <v>558676</v>
      </c>
      <c r="I39" s="24">
        <v>4960084</v>
      </c>
      <c r="J39" s="24">
        <v>5762646</v>
      </c>
      <c r="K39" s="24">
        <v>1858439</v>
      </c>
      <c r="L39" s="24">
        <v>1876379</v>
      </c>
      <c r="M39" s="24">
        <v>1879307</v>
      </c>
      <c r="N39" s="24">
        <v>5614125</v>
      </c>
      <c r="O39" s="24">
        <v>2686889</v>
      </c>
      <c r="P39" s="24">
        <v>2014088</v>
      </c>
      <c r="Q39" s="24">
        <v>2070095</v>
      </c>
      <c r="R39" s="24">
        <v>6771072</v>
      </c>
      <c r="S39" s="24">
        <v>1923311</v>
      </c>
      <c r="T39" s="24">
        <v>2021332</v>
      </c>
      <c r="U39" s="24">
        <v>2281225</v>
      </c>
      <c r="V39" s="24">
        <v>6225868</v>
      </c>
      <c r="W39" s="24">
        <v>24373711</v>
      </c>
      <c r="X39" s="24">
        <v>36593951</v>
      </c>
      <c r="Y39" s="24">
        <v>-12220240</v>
      </c>
      <c r="Z39" s="6">
        <v>-33.39</v>
      </c>
      <c r="AA39" s="22">
        <v>36593951</v>
      </c>
    </row>
    <row r="40" spans="1:27" ht="12.75">
      <c r="A40" s="5" t="s">
        <v>43</v>
      </c>
      <c r="B40" s="3"/>
      <c r="C40" s="22">
        <v>63545381</v>
      </c>
      <c r="D40" s="22"/>
      <c r="E40" s="23">
        <v>73762412</v>
      </c>
      <c r="F40" s="24">
        <v>77063781</v>
      </c>
      <c r="G40" s="24">
        <v>230335</v>
      </c>
      <c r="H40" s="24">
        <v>3330617</v>
      </c>
      <c r="I40" s="24">
        <v>7570927</v>
      </c>
      <c r="J40" s="24">
        <v>11131879</v>
      </c>
      <c r="K40" s="24">
        <v>7894538</v>
      </c>
      <c r="L40" s="24">
        <v>2968615</v>
      </c>
      <c r="M40" s="24">
        <v>4678293</v>
      </c>
      <c r="N40" s="24">
        <v>15541446</v>
      </c>
      <c r="O40" s="24">
        <v>15519279</v>
      </c>
      <c r="P40" s="24">
        <v>5554439</v>
      </c>
      <c r="Q40" s="24">
        <v>6008012</v>
      </c>
      <c r="R40" s="24">
        <v>27081730</v>
      </c>
      <c r="S40" s="24">
        <v>4499937</v>
      </c>
      <c r="T40" s="24">
        <v>5453771</v>
      </c>
      <c r="U40" s="24">
        <v>3579121</v>
      </c>
      <c r="V40" s="24">
        <v>13532829</v>
      </c>
      <c r="W40" s="24">
        <v>67287884</v>
      </c>
      <c r="X40" s="24">
        <v>77063781</v>
      </c>
      <c r="Y40" s="24">
        <v>-9775897</v>
      </c>
      <c r="Z40" s="6">
        <v>-12.69</v>
      </c>
      <c r="AA40" s="22">
        <v>77063781</v>
      </c>
    </row>
    <row r="41" spans="1:27" ht="12.75">
      <c r="A41" s="5" t="s">
        <v>44</v>
      </c>
      <c r="B41" s="3"/>
      <c r="C41" s="22">
        <v>6862269</v>
      </c>
      <c r="D41" s="22"/>
      <c r="E41" s="23">
        <v>8052411</v>
      </c>
      <c r="F41" s="24">
        <v>6441052</v>
      </c>
      <c r="G41" s="24">
        <v>9350</v>
      </c>
      <c r="H41" s="24">
        <v>250757</v>
      </c>
      <c r="I41" s="24">
        <v>1292489</v>
      </c>
      <c r="J41" s="24">
        <v>1552596</v>
      </c>
      <c r="K41" s="24">
        <v>468596</v>
      </c>
      <c r="L41" s="24">
        <v>736422</v>
      </c>
      <c r="M41" s="24">
        <v>746887</v>
      </c>
      <c r="N41" s="24">
        <v>1951905</v>
      </c>
      <c r="O41" s="24">
        <v>434576</v>
      </c>
      <c r="P41" s="24">
        <v>393450</v>
      </c>
      <c r="Q41" s="24">
        <v>429832</v>
      </c>
      <c r="R41" s="24">
        <v>1257858</v>
      </c>
      <c r="S41" s="24">
        <v>363229</v>
      </c>
      <c r="T41" s="24">
        <v>363666</v>
      </c>
      <c r="U41" s="24">
        <v>395288</v>
      </c>
      <c r="V41" s="24">
        <v>1122183</v>
      </c>
      <c r="W41" s="24">
        <v>5884542</v>
      </c>
      <c r="X41" s="24">
        <v>6441052</v>
      </c>
      <c r="Y41" s="24">
        <v>-556510</v>
      </c>
      <c r="Z41" s="6">
        <v>-8.64</v>
      </c>
      <c r="AA41" s="22">
        <v>6441052</v>
      </c>
    </row>
    <row r="42" spans="1:27" ht="12.75">
      <c r="A42" s="2" t="s">
        <v>45</v>
      </c>
      <c r="B42" s="8"/>
      <c r="C42" s="19">
        <f aca="true" t="shared" si="8" ref="C42:Y42">SUM(C43:C46)</f>
        <v>535349918</v>
      </c>
      <c r="D42" s="19">
        <f>SUM(D43:D46)</f>
        <v>0</v>
      </c>
      <c r="E42" s="20">
        <f t="shared" si="8"/>
        <v>644822099</v>
      </c>
      <c r="F42" s="21">
        <f t="shared" si="8"/>
        <v>649330728</v>
      </c>
      <c r="G42" s="21">
        <f t="shared" si="8"/>
        <v>3461277</v>
      </c>
      <c r="H42" s="21">
        <f t="shared" si="8"/>
        <v>48669426</v>
      </c>
      <c r="I42" s="21">
        <f t="shared" si="8"/>
        <v>69641724</v>
      </c>
      <c r="J42" s="21">
        <f t="shared" si="8"/>
        <v>121772427</v>
      </c>
      <c r="K42" s="21">
        <f t="shared" si="8"/>
        <v>39944922</v>
      </c>
      <c r="L42" s="21">
        <f t="shared" si="8"/>
        <v>38880690</v>
      </c>
      <c r="M42" s="21">
        <f t="shared" si="8"/>
        <v>41850149</v>
      </c>
      <c r="N42" s="21">
        <f t="shared" si="8"/>
        <v>120675761</v>
      </c>
      <c r="O42" s="21">
        <f t="shared" si="8"/>
        <v>67468168</v>
      </c>
      <c r="P42" s="21">
        <f t="shared" si="8"/>
        <v>45983390</v>
      </c>
      <c r="Q42" s="21">
        <f t="shared" si="8"/>
        <v>41387340</v>
      </c>
      <c r="R42" s="21">
        <f t="shared" si="8"/>
        <v>154838898</v>
      </c>
      <c r="S42" s="21">
        <f t="shared" si="8"/>
        <v>40480087</v>
      </c>
      <c r="T42" s="21">
        <f t="shared" si="8"/>
        <v>40665831</v>
      </c>
      <c r="U42" s="21">
        <f t="shared" si="8"/>
        <v>42105948</v>
      </c>
      <c r="V42" s="21">
        <f t="shared" si="8"/>
        <v>123251866</v>
      </c>
      <c r="W42" s="21">
        <f t="shared" si="8"/>
        <v>520538952</v>
      </c>
      <c r="X42" s="21">
        <f t="shared" si="8"/>
        <v>649330728</v>
      </c>
      <c r="Y42" s="21">
        <f t="shared" si="8"/>
        <v>-128791776</v>
      </c>
      <c r="Z42" s="4">
        <f>+IF(X42&lt;&gt;0,+(Y42/X42)*100,0)</f>
        <v>-19.834542005534043</v>
      </c>
      <c r="AA42" s="19">
        <f>SUM(AA43:AA46)</f>
        <v>649330728</v>
      </c>
    </row>
    <row r="43" spans="1:27" ht="12.75">
      <c r="A43" s="5" t="s">
        <v>46</v>
      </c>
      <c r="B43" s="3"/>
      <c r="C43" s="22">
        <v>346659783</v>
      </c>
      <c r="D43" s="22"/>
      <c r="E43" s="23">
        <v>394532295</v>
      </c>
      <c r="F43" s="24">
        <v>391429151</v>
      </c>
      <c r="G43" s="24">
        <v>820567</v>
      </c>
      <c r="H43" s="24">
        <v>43434174</v>
      </c>
      <c r="I43" s="24">
        <v>46136334</v>
      </c>
      <c r="J43" s="24">
        <v>90391075</v>
      </c>
      <c r="K43" s="24">
        <v>27420124</v>
      </c>
      <c r="L43" s="24">
        <v>27171604</v>
      </c>
      <c r="M43" s="24">
        <v>27226806</v>
      </c>
      <c r="N43" s="24">
        <v>81818534</v>
      </c>
      <c r="O43" s="24">
        <v>37702061</v>
      </c>
      <c r="P43" s="24">
        <v>29352463</v>
      </c>
      <c r="Q43" s="24">
        <v>27165586</v>
      </c>
      <c r="R43" s="24">
        <v>94220110</v>
      </c>
      <c r="S43" s="24">
        <v>27417479</v>
      </c>
      <c r="T43" s="24">
        <v>25755324</v>
      </c>
      <c r="U43" s="24">
        <v>27697577</v>
      </c>
      <c r="V43" s="24">
        <v>80870380</v>
      </c>
      <c r="W43" s="24">
        <v>347300099</v>
      </c>
      <c r="X43" s="24">
        <v>391429151</v>
      </c>
      <c r="Y43" s="24">
        <v>-44129052</v>
      </c>
      <c r="Z43" s="6">
        <v>-11.27</v>
      </c>
      <c r="AA43" s="22">
        <v>391429151</v>
      </c>
    </row>
    <row r="44" spans="1:27" ht="12.75">
      <c r="A44" s="5" t="s">
        <v>47</v>
      </c>
      <c r="B44" s="3"/>
      <c r="C44" s="22">
        <v>72801277</v>
      </c>
      <c r="D44" s="22"/>
      <c r="E44" s="23">
        <v>95044185</v>
      </c>
      <c r="F44" s="24">
        <v>97331846</v>
      </c>
      <c r="G44" s="24">
        <v>379340</v>
      </c>
      <c r="H44" s="24">
        <v>725274</v>
      </c>
      <c r="I44" s="24">
        <v>7632489</v>
      </c>
      <c r="J44" s="24">
        <v>8737103</v>
      </c>
      <c r="K44" s="24">
        <v>3139355</v>
      </c>
      <c r="L44" s="24">
        <v>3226489</v>
      </c>
      <c r="M44" s="24">
        <v>4374601</v>
      </c>
      <c r="N44" s="24">
        <v>10740445</v>
      </c>
      <c r="O44" s="24">
        <v>7232432</v>
      </c>
      <c r="P44" s="24">
        <v>5466320</v>
      </c>
      <c r="Q44" s="24">
        <v>3693987</v>
      </c>
      <c r="R44" s="24">
        <v>16392739</v>
      </c>
      <c r="S44" s="24">
        <v>3972088</v>
      </c>
      <c r="T44" s="24">
        <v>3958163</v>
      </c>
      <c r="U44" s="24">
        <v>3862773</v>
      </c>
      <c r="V44" s="24">
        <v>11793024</v>
      </c>
      <c r="W44" s="24">
        <v>47663311</v>
      </c>
      <c r="X44" s="24">
        <v>97331846</v>
      </c>
      <c r="Y44" s="24">
        <v>-49668535</v>
      </c>
      <c r="Z44" s="6">
        <v>-51.03</v>
      </c>
      <c r="AA44" s="22">
        <v>97331846</v>
      </c>
    </row>
    <row r="45" spans="1:27" ht="12.75">
      <c r="A45" s="5" t="s">
        <v>48</v>
      </c>
      <c r="B45" s="3"/>
      <c r="C45" s="25">
        <v>65649130</v>
      </c>
      <c r="D45" s="25"/>
      <c r="E45" s="26">
        <v>88817958</v>
      </c>
      <c r="F45" s="27">
        <v>84947283</v>
      </c>
      <c r="G45" s="27">
        <v>738841</v>
      </c>
      <c r="H45" s="27">
        <v>961646</v>
      </c>
      <c r="I45" s="27">
        <v>8027245</v>
      </c>
      <c r="J45" s="27">
        <v>9727732</v>
      </c>
      <c r="K45" s="27">
        <v>3583929</v>
      </c>
      <c r="L45" s="27">
        <v>3682773</v>
      </c>
      <c r="M45" s="27">
        <v>5152456</v>
      </c>
      <c r="N45" s="27">
        <v>12419158</v>
      </c>
      <c r="O45" s="27">
        <v>16846172</v>
      </c>
      <c r="P45" s="27">
        <v>5426748</v>
      </c>
      <c r="Q45" s="27">
        <v>5232587</v>
      </c>
      <c r="R45" s="27">
        <v>27505507</v>
      </c>
      <c r="S45" s="27">
        <v>4857014</v>
      </c>
      <c r="T45" s="27">
        <v>5507302</v>
      </c>
      <c r="U45" s="27">
        <v>4999891</v>
      </c>
      <c r="V45" s="27">
        <v>15364207</v>
      </c>
      <c r="W45" s="27">
        <v>65016604</v>
      </c>
      <c r="X45" s="27">
        <v>84947283</v>
      </c>
      <c r="Y45" s="27">
        <v>-19930679</v>
      </c>
      <c r="Z45" s="7">
        <v>-23.46</v>
      </c>
      <c r="AA45" s="25">
        <v>84947283</v>
      </c>
    </row>
    <row r="46" spans="1:27" ht="12.75">
      <c r="A46" s="5" t="s">
        <v>49</v>
      </c>
      <c r="B46" s="3"/>
      <c r="C46" s="22">
        <v>50239728</v>
      </c>
      <c r="D46" s="22"/>
      <c r="E46" s="23">
        <v>66427661</v>
      </c>
      <c r="F46" s="24">
        <v>75622448</v>
      </c>
      <c r="G46" s="24">
        <v>1522529</v>
      </c>
      <c r="H46" s="24">
        <v>3548332</v>
      </c>
      <c r="I46" s="24">
        <v>7845656</v>
      </c>
      <c r="J46" s="24">
        <v>12916517</v>
      </c>
      <c r="K46" s="24">
        <v>5801514</v>
      </c>
      <c r="L46" s="24">
        <v>4799824</v>
      </c>
      <c r="M46" s="24">
        <v>5096286</v>
      </c>
      <c r="N46" s="24">
        <v>15697624</v>
      </c>
      <c r="O46" s="24">
        <v>5687503</v>
      </c>
      <c r="P46" s="24">
        <v>5737859</v>
      </c>
      <c r="Q46" s="24">
        <v>5295180</v>
      </c>
      <c r="R46" s="24">
        <v>16720542</v>
      </c>
      <c r="S46" s="24">
        <v>4233506</v>
      </c>
      <c r="T46" s="24">
        <v>5445042</v>
      </c>
      <c r="U46" s="24">
        <v>5545707</v>
      </c>
      <c r="V46" s="24">
        <v>15224255</v>
      </c>
      <c r="W46" s="24">
        <v>60558938</v>
      </c>
      <c r="X46" s="24">
        <v>75622448</v>
      </c>
      <c r="Y46" s="24">
        <v>-15063510</v>
      </c>
      <c r="Z46" s="6">
        <v>-19.92</v>
      </c>
      <c r="AA46" s="22">
        <v>75622448</v>
      </c>
    </row>
    <row r="47" spans="1:27" ht="12.75">
      <c r="A47" s="2" t="s">
        <v>50</v>
      </c>
      <c r="B47" s="8" t="s">
        <v>51</v>
      </c>
      <c r="C47" s="19">
        <v>5301364</v>
      </c>
      <c r="D47" s="19"/>
      <c r="E47" s="20">
        <v>6348471</v>
      </c>
      <c r="F47" s="21">
        <v>5694420</v>
      </c>
      <c r="G47" s="21">
        <v>2861</v>
      </c>
      <c r="H47" s="21">
        <v>1384</v>
      </c>
      <c r="I47" s="21">
        <v>1261116</v>
      </c>
      <c r="J47" s="21">
        <v>1265361</v>
      </c>
      <c r="K47" s="21">
        <v>1081302</v>
      </c>
      <c r="L47" s="21">
        <v>130169</v>
      </c>
      <c r="M47" s="21">
        <v>116886</v>
      </c>
      <c r="N47" s="21">
        <v>1328357</v>
      </c>
      <c r="O47" s="21">
        <v>1056605</v>
      </c>
      <c r="P47" s="21">
        <v>128674</v>
      </c>
      <c r="Q47" s="21">
        <v>127688</v>
      </c>
      <c r="R47" s="21">
        <v>1312967</v>
      </c>
      <c r="S47" s="21">
        <v>1057041</v>
      </c>
      <c r="T47" s="21">
        <v>139915</v>
      </c>
      <c r="U47" s="21">
        <v>124236</v>
      </c>
      <c r="V47" s="21">
        <v>1321192</v>
      </c>
      <c r="W47" s="21">
        <v>5227877</v>
      </c>
      <c r="X47" s="21">
        <v>5694420</v>
      </c>
      <c r="Y47" s="21">
        <v>-466543</v>
      </c>
      <c r="Z47" s="4">
        <v>-8.19</v>
      </c>
      <c r="AA47" s="19">
        <v>5694420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971192754</v>
      </c>
      <c r="D48" s="40">
        <f>+D28+D32+D38+D42+D47</f>
        <v>0</v>
      </c>
      <c r="E48" s="41">
        <f t="shared" si="9"/>
        <v>1172939318</v>
      </c>
      <c r="F48" s="42">
        <f t="shared" si="9"/>
        <v>1208082386</v>
      </c>
      <c r="G48" s="42">
        <f t="shared" si="9"/>
        <v>6907596</v>
      </c>
      <c r="H48" s="42">
        <f t="shared" si="9"/>
        <v>61269596</v>
      </c>
      <c r="I48" s="42">
        <f t="shared" si="9"/>
        <v>132303166</v>
      </c>
      <c r="J48" s="42">
        <f t="shared" si="9"/>
        <v>200480358</v>
      </c>
      <c r="K48" s="42">
        <f t="shared" si="9"/>
        <v>75734823</v>
      </c>
      <c r="L48" s="42">
        <f t="shared" si="9"/>
        <v>67992454</v>
      </c>
      <c r="M48" s="42">
        <f t="shared" si="9"/>
        <v>74879157</v>
      </c>
      <c r="N48" s="42">
        <f t="shared" si="9"/>
        <v>218606434</v>
      </c>
      <c r="O48" s="42">
        <f t="shared" si="9"/>
        <v>118155991</v>
      </c>
      <c r="P48" s="42">
        <f t="shared" si="9"/>
        <v>76655967</v>
      </c>
      <c r="Q48" s="42">
        <f t="shared" si="9"/>
        <v>75614577</v>
      </c>
      <c r="R48" s="42">
        <f t="shared" si="9"/>
        <v>270426535</v>
      </c>
      <c r="S48" s="42">
        <f t="shared" si="9"/>
        <v>68450070</v>
      </c>
      <c r="T48" s="42">
        <f t="shared" si="9"/>
        <v>74795646</v>
      </c>
      <c r="U48" s="42">
        <f t="shared" si="9"/>
        <v>76874473</v>
      </c>
      <c r="V48" s="42">
        <f t="shared" si="9"/>
        <v>220120189</v>
      </c>
      <c r="W48" s="42">
        <f t="shared" si="9"/>
        <v>909633516</v>
      </c>
      <c r="X48" s="42">
        <f t="shared" si="9"/>
        <v>1208082386</v>
      </c>
      <c r="Y48" s="42">
        <f t="shared" si="9"/>
        <v>-298448870</v>
      </c>
      <c r="Z48" s="43">
        <f>+IF(X48&lt;&gt;0,+(Y48/X48)*100,0)</f>
        <v>-24.70434744009255</v>
      </c>
      <c r="AA48" s="40">
        <f>+AA28+AA32+AA38+AA42+AA47</f>
        <v>1208082386</v>
      </c>
    </row>
    <row r="49" spans="1:27" ht="12.75">
      <c r="A49" s="14" t="s">
        <v>87</v>
      </c>
      <c r="B49" s="15"/>
      <c r="C49" s="44">
        <f aca="true" t="shared" si="10" ref="C49:Y49">+C25-C48</f>
        <v>84131166</v>
      </c>
      <c r="D49" s="44">
        <f>+D25-D48</f>
        <v>0</v>
      </c>
      <c r="E49" s="45">
        <f t="shared" si="10"/>
        <v>28800434</v>
      </c>
      <c r="F49" s="46">
        <f t="shared" si="10"/>
        <v>53893506</v>
      </c>
      <c r="G49" s="46">
        <f t="shared" si="10"/>
        <v>111335754</v>
      </c>
      <c r="H49" s="46">
        <f t="shared" si="10"/>
        <v>12176975</v>
      </c>
      <c r="I49" s="46">
        <f t="shared" si="10"/>
        <v>-40696129</v>
      </c>
      <c r="J49" s="46">
        <f t="shared" si="10"/>
        <v>82816600</v>
      </c>
      <c r="K49" s="46">
        <f t="shared" si="10"/>
        <v>14348178</v>
      </c>
      <c r="L49" s="46">
        <f t="shared" si="10"/>
        <v>19298809</v>
      </c>
      <c r="M49" s="46">
        <f t="shared" si="10"/>
        <v>52852257</v>
      </c>
      <c r="N49" s="46">
        <f t="shared" si="10"/>
        <v>86499244</v>
      </c>
      <c r="O49" s="46">
        <f t="shared" si="10"/>
        <v>-32260425</v>
      </c>
      <c r="P49" s="46">
        <f t="shared" si="10"/>
        <v>15909818</v>
      </c>
      <c r="Q49" s="46">
        <f t="shared" si="10"/>
        <v>40206666</v>
      </c>
      <c r="R49" s="46">
        <f t="shared" si="10"/>
        <v>23856059</v>
      </c>
      <c r="S49" s="46">
        <f t="shared" si="10"/>
        <v>13152540</v>
      </c>
      <c r="T49" s="46">
        <f t="shared" si="10"/>
        <v>22718282</v>
      </c>
      <c r="U49" s="46">
        <f t="shared" si="10"/>
        <v>15487774</v>
      </c>
      <c r="V49" s="46">
        <f t="shared" si="10"/>
        <v>51358596</v>
      </c>
      <c r="W49" s="46">
        <f t="shared" si="10"/>
        <v>244530499</v>
      </c>
      <c r="X49" s="46">
        <f>IF(F25=F48,0,X25-X48)</f>
        <v>53893506</v>
      </c>
      <c r="Y49" s="46">
        <f t="shared" si="10"/>
        <v>190636993</v>
      </c>
      <c r="Z49" s="47">
        <f>+IF(X49&lt;&gt;0,+(Y49/X49)*100,0)</f>
        <v>353.72906153108687</v>
      </c>
      <c r="AA49" s="44">
        <f>+AA25-AA48</f>
        <v>53893506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466381315</v>
      </c>
      <c r="D5" s="19">
        <f>SUM(D6:D8)</f>
        <v>0</v>
      </c>
      <c r="E5" s="20">
        <f t="shared" si="0"/>
        <v>362868159</v>
      </c>
      <c r="F5" s="21">
        <f t="shared" si="0"/>
        <v>377256164</v>
      </c>
      <c r="G5" s="21">
        <f t="shared" si="0"/>
        <v>46313109</v>
      </c>
      <c r="H5" s="21">
        <f t="shared" si="0"/>
        <v>30097091</v>
      </c>
      <c r="I5" s="21">
        <f t="shared" si="0"/>
        <v>25824845</v>
      </c>
      <c r="J5" s="21">
        <f t="shared" si="0"/>
        <v>102235045</v>
      </c>
      <c r="K5" s="21">
        <f t="shared" si="0"/>
        <v>30565977</v>
      </c>
      <c r="L5" s="21">
        <f t="shared" si="0"/>
        <v>26951970</v>
      </c>
      <c r="M5" s="21">
        <f t="shared" si="0"/>
        <v>27993354</v>
      </c>
      <c r="N5" s="21">
        <f t="shared" si="0"/>
        <v>85511301</v>
      </c>
      <c r="O5" s="21">
        <f t="shared" si="0"/>
        <v>27023776</v>
      </c>
      <c r="P5" s="21">
        <f t="shared" si="0"/>
        <v>33536248</v>
      </c>
      <c r="Q5" s="21">
        <f t="shared" si="0"/>
        <v>32522573</v>
      </c>
      <c r="R5" s="21">
        <f t="shared" si="0"/>
        <v>93082597</v>
      </c>
      <c r="S5" s="21">
        <f t="shared" si="0"/>
        <v>26440664</v>
      </c>
      <c r="T5" s="21">
        <f t="shared" si="0"/>
        <v>26883527</v>
      </c>
      <c r="U5" s="21">
        <f t="shared" si="0"/>
        <v>30253682</v>
      </c>
      <c r="V5" s="21">
        <f t="shared" si="0"/>
        <v>83577873</v>
      </c>
      <c r="W5" s="21">
        <f t="shared" si="0"/>
        <v>364406816</v>
      </c>
      <c r="X5" s="21">
        <f t="shared" si="0"/>
        <v>377256164</v>
      </c>
      <c r="Y5" s="21">
        <f t="shared" si="0"/>
        <v>-12849348</v>
      </c>
      <c r="Z5" s="4">
        <f>+IF(X5&lt;&gt;0,+(Y5/X5)*100,0)</f>
        <v>-3.4060008095719274</v>
      </c>
      <c r="AA5" s="19">
        <f>SUM(AA6:AA8)</f>
        <v>377256164</v>
      </c>
    </row>
    <row r="6" spans="1:27" ht="12.75">
      <c r="A6" s="5" t="s">
        <v>32</v>
      </c>
      <c r="B6" s="3"/>
      <c r="C6" s="22">
        <v>22913</v>
      </c>
      <c r="D6" s="22"/>
      <c r="E6" s="23">
        <v>4678400</v>
      </c>
      <c r="F6" s="24">
        <v>4678400</v>
      </c>
      <c r="G6" s="24"/>
      <c r="H6" s="24"/>
      <c r="I6" s="24"/>
      <c r="J6" s="24"/>
      <c r="K6" s="24"/>
      <c r="L6" s="24">
        <v>12913</v>
      </c>
      <c r="M6" s="24">
        <v>17217</v>
      </c>
      <c r="N6" s="24">
        <v>30130</v>
      </c>
      <c r="O6" s="24"/>
      <c r="P6" s="24">
        <v>112812</v>
      </c>
      <c r="Q6" s="24"/>
      <c r="R6" s="24">
        <v>112812</v>
      </c>
      <c r="S6" s="24"/>
      <c r="T6" s="24"/>
      <c r="U6" s="24"/>
      <c r="V6" s="24"/>
      <c r="W6" s="24">
        <v>142942</v>
      </c>
      <c r="X6" s="24">
        <v>4678400</v>
      </c>
      <c r="Y6" s="24">
        <v>-4535458</v>
      </c>
      <c r="Z6" s="6">
        <v>-96.94</v>
      </c>
      <c r="AA6" s="22">
        <v>4678400</v>
      </c>
    </row>
    <row r="7" spans="1:27" ht="12.75">
      <c r="A7" s="5" t="s">
        <v>33</v>
      </c>
      <c r="B7" s="3"/>
      <c r="C7" s="25">
        <v>465919213</v>
      </c>
      <c r="D7" s="25"/>
      <c r="E7" s="26">
        <v>358189759</v>
      </c>
      <c r="F7" s="27">
        <v>372577764</v>
      </c>
      <c r="G7" s="27">
        <v>46313109</v>
      </c>
      <c r="H7" s="27">
        <v>30097091</v>
      </c>
      <c r="I7" s="27">
        <v>25824845</v>
      </c>
      <c r="J7" s="27">
        <v>102235045</v>
      </c>
      <c r="K7" s="27">
        <v>30565977</v>
      </c>
      <c r="L7" s="27">
        <v>26939057</v>
      </c>
      <c r="M7" s="27">
        <v>27976137</v>
      </c>
      <c r="N7" s="27">
        <v>85481171</v>
      </c>
      <c r="O7" s="27">
        <v>27023776</v>
      </c>
      <c r="P7" s="27">
        <v>33423436</v>
      </c>
      <c r="Q7" s="27">
        <v>32522573</v>
      </c>
      <c r="R7" s="27">
        <v>92969785</v>
      </c>
      <c r="S7" s="27">
        <v>26440664</v>
      </c>
      <c r="T7" s="27">
        <v>26883527</v>
      </c>
      <c r="U7" s="27">
        <v>30253682</v>
      </c>
      <c r="V7" s="27">
        <v>83577873</v>
      </c>
      <c r="W7" s="27">
        <v>364263874</v>
      </c>
      <c r="X7" s="27">
        <v>372577764</v>
      </c>
      <c r="Y7" s="27">
        <v>-8313890</v>
      </c>
      <c r="Z7" s="7">
        <v>-2.23</v>
      </c>
      <c r="AA7" s="25">
        <v>372577764</v>
      </c>
    </row>
    <row r="8" spans="1:27" ht="12.75">
      <c r="A8" s="5" t="s">
        <v>34</v>
      </c>
      <c r="B8" s="3"/>
      <c r="C8" s="22">
        <v>439189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188731134</v>
      </c>
      <c r="D9" s="19">
        <f>SUM(D10:D14)</f>
        <v>0</v>
      </c>
      <c r="E9" s="20">
        <f t="shared" si="1"/>
        <v>258348597</v>
      </c>
      <c r="F9" s="21">
        <f t="shared" si="1"/>
        <v>329206067</v>
      </c>
      <c r="G9" s="21">
        <f t="shared" si="1"/>
        <v>2284923</v>
      </c>
      <c r="H9" s="21">
        <f t="shared" si="1"/>
        <v>3721784</v>
      </c>
      <c r="I9" s="21">
        <f t="shared" si="1"/>
        <v>1389511</v>
      </c>
      <c r="J9" s="21">
        <f t="shared" si="1"/>
        <v>7396218</v>
      </c>
      <c r="K9" s="21">
        <f t="shared" si="1"/>
        <v>2663274</v>
      </c>
      <c r="L9" s="21">
        <f t="shared" si="1"/>
        <v>2660309</v>
      </c>
      <c r="M9" s="21">
        <f t="shared" si="1"/>
        <v>2651214</v>
      </c>
      <c r="N9" s="21">
        <f t="shared" si="1"/>
        <v>7974797</v>
      </c>
      <c r="O9" s="21">
        <f t="shared" si="1"/>
        <v>1525466</v>
      </c>
      <c r="P9" s="21">
        <f t="shared" si="1"/>
        <v>4341489</v>
      </c>
      <c r="Q9" s="21">
        <f t="shared" si="1"/>
        <v>5022823</v>
      </c>
      <c r="R9" s="21">
        <f t="shared" si="1"/>
        <v>10889778</v>
      </c>
      <c r="S9" s="21">
        <f t="shared" si="1"/>
        <v>386172</v>
      </c>
      <c r="T9" s="21">
        <f t="shared" si="1"/>
        <v>2219330</v>
      </c>
      <c r="U9" s="21">
        <f t="shared" si="1"/>
        <v>896158</v>
      </c>
      <c r="V9" s="21">
        <f t="shared" si="1"/>
        <v>3501660</v>
      </c>
      <c r="W9" s="21">
        <f t="shared" si="1"/>
        <v>29762453</v>
      </c>
      <c r="X9" s="21">
        <f t="shared" si="1"/>
        <v>329206067</v>
      </c>
      <c r="Y9" s="21">
        <f t="shared" si="1"/>
        <v>-299443614</v>
      </c>
      <c r="Z9" s="4">
        <f>+IF(X9&lt;&gt;0,+(Y9/X9)*100,0)</f>
        <v>-90.95932427029057</v>
      </c>
      <c r="AA9" s="19">
        <f>SUM(AA10:AA14)</f>
        <v>329206067</v>
      </c>
    </row>
    <row r="10" spans="1:27" ht="12.75">
      <c r="A10" s="5" t="s">
        <v>36</v>
      </c>
      <c r="B10" s="3"/>
      <c r="C10" s="22">
        <v>16948880</v>
      </c>
      <c r="D10" s="22"/>
      <c r="E10" s="23">
        <v>15726223</v>
      </c>
      <c r="F10" s="24">
        <v>17176223</v>
      </c>
      <c r="G10" s="24">
        <v>417989</v>
      </c>
      <c r="H10" s="24">
        <v>1875326</v>
      </c>
      <c r="I10" s="24">
        <v>316828</v>
      </c>
      <c r="J10" s="24">
        <v>2610143</v>
      </c>
      <c r="K10" s="24">
        <v>1045348</v>
      </c>
      <c r="L10" s="24">
        <v>1096913</v>
      </c>
      <c r="M10" s="24">
        <v>114269</v>
      </c>
      <c r="N10" s="24">
        <v>2256530</v>
      </c>
      <c r="O10" s="24">
        <v>166422</v>
      </c>
      <c r="P10" s="24">
        <v>2356992</v>
      </c>
      <c r="Q10" s="24">
        <v>3963979</v>
      </c>
      <c r="R10" s="24">
        <v>6487393</v>
      </c>
      <c r="S10" s="24">
        <v>77075</v>
      </c>
      <c r="T10" s="24">
        <v>1989538</v>
      </c>
      <c r="U10" s="24">
        <v>173950</v>
      </c>
      <c r="V10" s="24">
        <v>2240563</v>
      </c>
      <c r="W10" s="24">
        <v>13594629</v>
      </c>
      <c r="X10" s="24">
        <v>17176223</v>
      </c>
      <c r="Y10" s="24">
        <v>-3581594</v>
      </c>
      <c r="Z10" s="6">
        <v>-20.85</v>
      </c>
      <c r="AA10" s="22">
        <v>17176223</v>
      </c>
    </row>
    <row r="11" spans="1:27" ht="12.75">
      <c r="A11" s="5" t="s">
        <v>37</v>
      </c>
      <c r="B11" s="3"/>
      <c r="C11" s="22">
        <v>3187581</v>
      </c>
      <c r="D11" s="22"/>
      <c r="E11" s="23">
        <v>7080134</v>
      </c>
      <c r="F11" s="24">
        <v>3771995</v>
      </c>
      <c r="G11" s="24">
        <v>16982</v>
      </c>
      <c r="H11" s="24">
        <v>169363</v>
      </c>
      <c r="I11" s="24">
        <v>94877</v>
      </c>
      <c r="J11" s="24">
        <v>281222</v>
      </c>
      <c r="K11" s="24">
        <v>13921</v>
      </c>
      <c r="L11" s="24">
        <v>19698</v>
      </c>
      <c r="M11" s="24">
        <v>47472</v>
      </c>
      <c r="N11" s="24">
        <v>81091</v>
      </c>
      <c r="O11" s="24">
        <v>40495</v>
      </c>
      <c r="P11" s="24">
        <v>136193</v>
      </c>
      <c r="Q11" s="24">
        <v>7930</v>
      </c>
      <c r="R11" s="24">
        <v>184618</v>
      </c>
      <c r="S11" s="24">
        <v>292</v>
      </c>
      <c r="T11" s="24">
        <v>3533</v>
      </c>
      <c r="U11" s="24">
        <v>11909</v>
      </c>
      <c r="V11" s="24">
        <v>15734</v>
      </c>
      <c r="W11" s="24">
        <v>562665</v>
      </c>
      <c r="X11" s="24">
        <v>3771995</v>
      </c>
      <c r="Y11" s="24">
        <v>-3209330</v>
      </c>
      <c r="Z11" s="6">
        <v>-85.08</v>
      </c>
      <c r="AA11" s="22">
        <v>3771995</v>
      </c>
    </row>
    <row r="12" spans="1:27" ht="12.75">
      <c r="A12" s="5" t="s">
        <v>38</v>
      </c>
      <c r="B12" s="3"/>
      <c r="C12" s="22">
        <v>93384033</v>
      </c>
      <c r="D12" s="22"/>
      <c r="E12" s="23">
        <v>73867663</v>
      </c>
      <c r="F12" s="24">
        <v>73867663</v>
      </c>
      <c r="G12" s="24">
        <v>1457966</v>
      </c>
      <c r="H12" s="24">
        <v>1632425</v>
      </c>
      <c r="I12" s="24">
        <v>930662</v>
      </c>
      <c r="J12" s="24">
        <v>4021053</v>
      </c>
      <c r="K12" s="24">
        <v>1454941</v>
      </c>
      <c r="L12" s="24">
        <v>1383480</v>
      </c>
      <c r="M12" s="24">
        <v>1317751</v>
      </c>
      <c r="N12" s="24">
        <v>4156172</v>
      </c>
      <c r="O12" s="24">
        <v>1269411</v>
      </c>
      <c r="P12" s="24">
        <v>1353563</v>
      </c>
      <c r="Q12" s="24">
        <v>946769</v>
      </c>
      <c r="R12" s="24">
        <v>3569743</v>
      </c>
      <c r="S12" s="24">
        <v>261681</v>
      </c>
      <c r="T12" s="24">
        <v>184457</v>
      </c>
      <c r="U12" s="24">
        <v>593566</v>
      </c>
      <c r="V12" s="24">
        <v>1039704</v>
      </c>
      <c r="W12" s="24">
        <v>12786672</v>
      </c>
      <c r="X12" s="24">
        <v>73867663</v>
      </c>
      <c r="Y12" s="24">
        <v>-61080991</v>
      </c>
      <c r="Z12" s="6">
        <v>-82.69</v>
      </c>
      <c r="AA12" s="22">
        <v>73867663</v>
      </c>
    </row>
    <row r="13" spans="1:27" ht="12.75">
      <c r="A13" s="5" t="s">
        <v>39</v>
      </c>
      <c r="B13" s="3"/>
      <c r="C13" s="22">
        <v>75118420</v>
      </c>
      <c r="D13" s="22"/>
      <c r="E13" s="23">
        <v>161594577</v>
      </c>
      <c r="F13" s="24">
        <v>234310186</v>
      </c>
      <c r="G13" s="24">
        <v>391374</v>
      </c>
      <c r="H13" s="24">
        <v>44670</v>
      </c>
      <c r="I13" s="24">
        <v>44687</v>
      </c>
      <c r="J13" s="24">
        <v>480731</v>
      </c>
      <c r="K13" s="24">
        <v>149064</v>
      </c>
      <c r="L13" s="24">
        <v>157429</v>
      </c>
      <c r="M13" s="24">
        <v>1170427</v>
      </c>
      <c r="N13" s="24">
        <v>1476920</v>
      </c>
      <c r="O13" s="24">
        <v>48315</v>
      </c>
      <c r="P13" s="24">
        <v>489799</v>
      </c>
      <c r="Q13" s="24">
        <v>104145</v>
      </c>
      <c r="R13" s="24">
        <v>642259</v>
      </c>
      <c r="S13" s="24">
        <v>41861</v>
      </c>
      <c r="T13" s="24">
        <v>41802</v>
      </c>
      <c r="U13" s="24">
        <v>116733</v>
      </c>
      <c r="V13" s="24">
        <v>200396</v>
      </c>
      <c r="W13" s="24">
        <v>2800306</v>
      </c>
      <c r="X13" s="24">
        <v>234310186</v>
      </c>
      <c r="Y13" s="24">
        <v>-231509880</v>
      </c>
      <c r="Z13" s="6">
        <v>-98.8</v>
      </c>
      <c r="AA13" s="22">
        <v>234310186</v>
      </c>
    </row>
    <row r="14" spans="1:27" ht="12.75">
      <c r="A14" s="5" t="s">
        <v>40</v>
      </c>
      <c r="B14" s="3"/>
      <c r="C14" s="25">
        <v>92220</v>
      </c>
      <c r="D14" s="25"/>
      <c r="E14" s="26">
        <v>80000</v>
      </c>
      <c r="F14" s="27">
        <v>80000</v>
      </c>
      <c r="G14" s="27">
        <v>612</v>
      </c>
      <c r="H14" s="27"/>
      <c r="I14" s="27">
        <v>2457</v>
      </c>
      <c r="J14" s="27">
        <v>3069</v>
      </c>
      <c r="K14" s="27"/>
      <c r="L14" s="27">
        <v>2789</v>
      </c>
      <c r="M14" s="27">
        <v>1295</v>
      </c>
      <c r="N14" s="27">
        <v>4084</v>
      </c>
      <c r="O14" s="27">
        <v>823</v>
      </c>
      <c r="P14" s="27">
        <v>4942</v>
      </c>
      <c r="Q14" s="27"/>
      <c r="R14" s="27">
        <v>5765</v>
      </c>
      <c r="S14" s="27">
        <v>5263</v>
      </c>
      <c r="T14" s="27"/>
      <c r="U14" s="27"/>
      <c r="V14" s="27">
        <v>5263</v>
      </c>
      <c r="W14" s="27">
        <v>18181</v>
      </c>
      <c r="X14" s="27">
        <v>80000</v>
      </c>
      <c r="Y14" s="27">
        <v>-61819</v>
      </c>
      <c r="Z14" s="7">
        <v>-77.27</v>
      </c>
      <c r="AA14" s="25">
        <v>80000</v>
      </c>
    </row>
    <row r="15" spans="1:27" ht="12.75">
      <c r="A15" s="2" t="s">
        <v>41</v>
      </c>
      <c r="B15" s="8"/>
      <c r="C15" s="19">
        <f aca="true" t="shared" si="2" ref="C15:Y15">SUM(C16:C18)</f>
        <v>291423568</v>
      </c>
      <c r="D15" s="19">
        <f>SUM(D16:D18)</f>
        <v>0</v>
      </c>
      <c r="E15" s="20">
        <f t="shared" si="2"/>
        <v>403230486</v>
      </c>
      <c r="F15" s="21">
        <f t="shared" si="2"/>
        <v>462306493</v>
      </c>
      <c r="G15" s="21">
        <f t="shared" si="2"/>
        <v>5721926</v>
      </c>
      <c r="H15" s="21">
        <f t="shared" si="2"/>
        <v>4249065</v>
      </c>
      <c r="I15" s="21">
        <f t="shared" si="2"/>
        <v>8404824</v>
      </c>
      <c r="J15" s="21">
        <f t="shared" si="2"/>
        <v>18375815</v>
      </c>
      <c r="K15" s="21">
        <f t="shared" si="2"/>
        <v>5280243</v>
      </c>
      <c r="L15" s="21">
        <f t="shared" si="2"/>
        <v>9567115</v>
      </c>
      <c r="M15" s="21">
        <f t="shared" si="2"/>
        <v>4897940</v>
      </c>
      <c r="N15" s="21">
        <f t="shared" si="2"/>
        <v>19745298</v>
      </c>
      <c r="O15" s="21">
        <f t="shared" si="2"/>
        <v>4517310</v>
      </c>
      <c r="P15" s="21">
        <f t="shared" si="2"/>
        <v>163951398</v>
      </c>
      <c r="Q15" s="21">
        <f t="shared" si="2"/>
        <v>3597344</v>
      </c>
      <c r="R15" s="21">
        <f t="shared" si="2"/>
        <v>172066052</v>
      </c>
      <c r="S15" s="21">
        <f t="shared" si="2"/>
        <v>1927728</v>
      </c>
      <c r="T15" s="21">
        <f t="shared" si="2"/>
        <v>2068620</v>
      </c>
      <c r="U15" s="21">
        <f t="shared" si="2"/>
        <v>3365639</v>
      </c>
      <c r="V15" s="21">
        <f t="shared" si="2"/>
        <v>7361987</v>
      </c>
      <c r="W15" s="21">
        <f t="shared" si="2"/>
        <v>217549152</v>
      </c>
      <c r="X15" s="21">
        <f t="shared" si="2"/>
        <v>462306493</v>
      </c>
      <c r="Y15" s="21">
        <f t="shared" si="2"/>
        <v>-244757341</v>
      </c>
      <c r="Z15" s="4">
        <f>+IF(X15&lt;&gt;0,+(Y15/X15)*100,0)</f>
        <v>-52.9426570264502</v>
      </c>
      <c r="AA15" s="19">
        <f>SUM(AA16:AA18)</f>
        <v>462306493</v>
      </c>
    </row>
    <row r="16" spans="1:27" ht="12.75">
      <c r="A16" s="5" t="s">
        <v>42</v>
      </c>
      <c r="B16" s="3"/>
      <c r="C16" s="22">
        <v>11662962</v>
      </c>
      <c r="D16" s="22"/>
      <c r="E16" s="23">
        <v>12335840</v>
      </c>
      <c r="F16" s="24">
        <v>12450930</v>
      </c>
      <c r="G16" s="24">
        <v>1224128</v>
      </c>
      <c r="H16" s="24">
        <v>853966</v>
      </c>
      <c r="I16" s="24">
        <v>870980</v>
      </c>
      <c r="J16" s="24">
        <v>2949074</v>
      </c>
      <c r="K16" s="24">
        <v>571563</v>
      </c>
      <c r="L16" s="24">
        <v>775672</v>
      </c>
      <c r="M16" s="24">
        <v>390029</v>
      </c>
      <c r="N16" s="24">
        <v>1737264</v>
      </c>
      <c r="O16" s="24">
        <v>371609</v>
      </c>
      <c r="P16" s="24">
        <v>1358607</v>
      </c>
      <c r="Q16" s="24">
        <v>453522</v>
      </c>
      <c r="R16" s="24">
        <v>2183738</v>
      </c>
      <c r="S16" s="24">
        <v>1085</v>
      </c>
      <c r="T16" s="24">
        <v>34053</v>
      </c>
      <c r="U16" s="24">
        <v>461127</v>
      </c>
      <c r="V16" s="24">
        <v>496265</v>
      </c>
      <c r="W16" s="24">
        <v>7366341</v>
      </c>
      <c r="X16" s="24">
        <v>12450930</v>
      </c>
      <c r="Y16" s="24">
        <v>-5084589</v>
      </c>
      <c r="Z16" s="6">
        <v>-40.84</v>
      </c>
      <c r="AA16" s="22">
        <v>12450930</v>
      </c>
    </row>
    <row r="17" spans="1:27" ht="12.75">
      <c r="A17" s="5" t="s">
        <v>43</v>
      </c>
      <c r="B17" s="3"/>
      <c r="C17" s="22">
        <v>279759583</v>
      </c>
      <c r="D17" s="22"/>
      <c r="E17" s="23">
        <v>390893046</v>
      </c>
      <c r="F17" s="24">
        <v>449853963</v>
      </c>
      <c r="G17" s="24">
        <v>4497798</v>
      </c>
      <c r="H17" s="24">
        <v>3394991</v>
      </c>
      <c r="I17" s="24">
        <v>7533790</v>
      </c>
      <c r="J17" s="24">
        <v>15426579</v>
      </c>
      <c r="K17" s="24">
        <v>4708604</v>
      </c>
      <c r="L17" s="24">
        <v>8791281</v>
      </c>
      <c r="M17" s="24">
        <v>4506753</v>
      </c>
      <c r="N17" s="24">
        <v>18006638</v>
      </c>
      <c r="O17" s="24">
        <v>4145625</v>
      </c>
      <c r="P17" s="24">
        <v>162592683</v>
      </c>
      <c r="Q17" s="24">
        <v>3143822</v>
      </c>
      <c r="R17" s="24">
        <v>169882130</v>
      </c>
      <c r="S17" s="24">
        <v>1926643</v>
      </c>
      <c r="T17" s="24">
        <v>2034567</v>
      </c>
      <c r="U17" s="24">
        <v>2904512</v>
      </c>
      <c r="V17" s="24">
        <v>6865722</v>
      </c>
      <c r="W17" s="24">
        <v>210181069</v>
      </c>
      <c r="X17" s="24">
        <v>449853963</v>
      </c>
      <c r="Y17" s="24">
        <v>-239672894</v>
      </c>
      <c r="Z17" s="6">
        <v>-53.28</v>
      </c>
      <c r="AA17" s="22">
        <v>449853963</v>
      </c>
    </row>
    <row r="18" spans="1:27" ht="12.75">
      <c r="A18" s="5" t="s">
        <v>44</v>
      </c>
      <c r="B18" s="3"/>
      <c r="C18" s="22">
        <v>1023</v>
      </c>
      <c r="D18" s="22"/>
      <c r="E18" s="23">
        <v>1600</v>
      </c>
      <c r="F18" s="24">
        <v>1600</v>
      </c>
      <c r="G18" s="24"/>
      <c r="H18" s="24">
        <v>108</v>
      </c>
      <c r="I18" s="24">
        <v>54</v>
      </c>
      <c r="J18" s="24">
        <v>162</v>
      </c>
      <c r="K18" s="24">
        <v>76</v>
      </c>
      <c r="L18" s="24">
        <v>162</v>
      </c>
      <c r="M18" s="24">
        <v>1158</v>
      </c>
      <c r="N18" s="24">
        <v>1396</v>
      </c>
      <c r="O18" s="24">
        <v>76</v>
      </c>
      <c r="P18" s="24">
        <v>108</v>
      </c>
      <c r="Q18" s="24"/>
      <c r="R18" s="24">
        <v>184</v>
      </c>
      <c r="S18" s="24"/>
      <c r="T18" s="24"/>
      <c r="U18" s="24"/>
      <c r="V18" s="24"/>
      <c r="W18" s="24">
        <v>1742</v>
      </c>
      <c r="X18" s="24">
        <v>1600</v>
      </c>
      <c r="Y18" s="24">
        <v>142</v>
      </c>
      <c r="Z18" s="6">
        <v>8.88</v>
      </c>
      <c r="AA18" s="22">
        <v>1600</v>
      </c>
    </row>
    <row r="19" spans="1:27" ht="12.75">
      <c r="A19" s="2" t="s">
        <v>45</v>
      </c>
      <c r="B19" s="8"/>
      <c r="C19" s="19">
        <f aca="true" t="shared" si="3" ref="C19:Y19">SUM(C20:C23)</f>
        <v>1085905475</v>
      </c>
      <c r="D19" s="19">
        <f>SUM(D20:D23)</f>
        <v>0</v>
      </c>
      <c r="E19" s="20">
        <f t="shared" si="3"/>
        <v>1254922641</v>
      </c>
      <c r="F19" s="21">
        <f t="shared" si="3"/>
        <v>1280175143</v>
      </c>
      <c r="G19" s="21">
        <f t="shared" si="3"/>
        <v>50833764</v>
      </c>
      <c r="H19" s="21">
        <f t="shared" si="3"/>
        <v>97093598</v>
      </c>
      <c r="I19" s="21">
        <f t="shared" si="3"/>
        <v>150947474</v>
      </c>
      <c r="J19" s="21">
        <f t="shared" si="3"/>
        <v>298874836</v>
      </c>
      <c r="K19" s="21">
        <f t="shared" si="3"/>
        <v>83861129</v>
      </c>
      <c r="L19" s="21">
        <f t="shared" si="3"/>
        <v>86868994</v>
      </c>
      <c r="M19" s="21">
        <f t="shared" si="3"/>
        <v>135423909</v>
      </c>
      <c r="N19" s="21">
        <f t="shared" si="3"/>
        <v>306154032</v>
      </c>
      <c r="O19" s="21">
        <f t="shared" si="3"/>
        <v>84663408</v>
      </c>
      <c r="P19" s="21">
        <f t="shared" si="3"/>
        <v>98001142</v>
      </c>
      <c r="Q19" s="21">
        <f t="shared" si="3"/>
        <v>85668850</v>
      </c>
      <c r="R19" s="21">
        <f t="shared" si="3"/>
        <v>268333400</v>
      </c>
      <c r="S19" s="21">
        <f t="shared" si="3"/>
        <v>82607025</v>
      </c>
      <c r="T19" s="21">
        <f t="shared" si="3"/>
        <v>78931916</v>
      </c>
      <c r="U19" s="21">
        <f t="shared" si="3"/>
        <v>84667289</v>
      </c>
      <c r="V19" s="21">
        <f t="shared" si="3"/>
        <v>246206230</v>
      </c>
      <c r="W19" s="21">
        <f t="shared" si="3"/>
        <v>1119568498</v>
      </c>
      <c r="X19" s="21">
        <f t="shared" si="3"/>
        <v>1280175143</v>
      </c>
      <c r="Y19" s="21">
        <f t="shared" si="3"/>
        <v>-160606645</v>
      </c>
      <c r="Z19" s="4">
        <f>+IF(X19&lt;&gt;0,+(Y19/X19)*100,0)</f>
        <v>-12.545677509690561</v>
      </c>
      <c r="AA19" s="19">
        <f>SUM(AA20:AA23)</f>
        <v>1280175143</v>
      </c>
    </row>
    <row r="20" spans="1:27" ht="12.75">
      <c r="A20" s="5" t="s">
        <v>46</v>
      </c>
      <c r="B20" s="3"/>
      <c r="C20" s="22">
        <v>649299149</v>
      </c>
      <c r="D20" s="22"/>
      <c r="E20" s="23">
        <v>770611622</v>
      </c>
      <c r="F20" s="24">
        <v>774611622</v>
      </c>
      <c r="G20" s="24">
        <v>31559977</v>
      </c>
      <c r="H20" s="24">
        <v>67232140</v>
      </c>
      <c r="I20" s="24">
        <v>69762084</v>
      </c>
      <c r="J20" s="24">
        <v>168554201</v>
      </c>
      <c r="K20" s="24">
        <v>58317904</v>
      </c>
      <c r="L20" s="24">
        <v>56990081</v>
      </c>
      <c r="M20" s="24">
        <v>65364573</v>
      </c>
      <c r="N20" s="24">
        <v>180672558</v>
      </c>
      <c r="O20" s="24">
        <v>53968457</v>
      </c>
      <c r="P20" s="24">
        <v>57272682</v>
      </c>
      <c r="Q20" s="24">
        <v>57039947</v>
      </c>
      <c r="R20" s="24">
        <v>168281086</v>
      </c>
      <c r="S20" s="24">
        <v>55026838</v>
      </c>
      <c r="T20" s="24">
        <v>49713550</v>
      </c>
      <c r="U20" s="24">
        <v>56103527</v>
      </c>
      <c r="V20" s="24">
        <v>160843915</v>
      </c>
      <c r="W20" s="24">
        <v>678351760</v>
      </c>
      <c r="X20" s="24">
        <v>774611622</v>
      </c>
      <c r="Y20" s="24">
        <v>-96259862</v>
      </c>
      <c r="Z20" s="6">
        <v>-12.43</v>
      </c>
      <c r="AA20" s="22">
        <v>774611622</v>
      </c>
    </row>
    <row r="21" spans="1:27" ht="12.75">
      <c r="A21" s="5" t="s">
        <v>47</v>
      </c>
      <c r="B21" s="3"/>
      <c r="C21" s="22">
        <v>181087736</v>
      </c>
      <c r="D21" s="22"/>
      <c r="E21" s="23">
        <v>185303031</v>
      </c>
      <c r="F21" s="24">
        <v>183327567</v>
      </c>
      <c r="G21" s="24">
        <v>2145867</v>
      </c>
      <c r="H21" s="24">
        <v>11907572</v>
      </c>
      <c r="I21" s="24">
        <v>27685785</v>
      </c>
      <c r="J21" s="24">
        <v>41739224</v>
      </c>
      <c r="K21" s="24">
        <v>7905758</v>
      </c>
      <c r="L21" s="24">
        <v>12342962</v>
      </c>
      <c r="M21" s="24">
        <v>24788496</v>
      </c>
      <c r="N21" s="24">
        <v>45037216</v>
      </c>
      <c r="O21" s="24">
        <v>13352731</v>
      </c>
      <c r="P21" s="24">
        <v>19595256</v>
      </c>
      <c r="Q21" s="24">
        <v>11275539</v>
      </c>
      <c r="R21" s="24">
        <v>44223526</v>
      </c>
      <c r="S21" s="24">
        <v>10602002</v>
      </c>
      <c r="T21" s="24">
        <v>11075979</v>
      </c>
      <c r="U21" s="24">
        <v>11101116</v>
      </c>
      <c r="V21" s="24">
        <v>32779097</v>
      </c>
      <c r="W21" s="24">
        <v>163779063</v>
      </c>
      <c r="X21" s="24">
        <v>183327567</v>
      </c>
      <c r="Y21" s="24">
        <v>-19548504</v>
      </c>
      <c r="Z21" s="6">
        <v>-10.66</v>
      </c>
      <c r="AA21" s="22">
        <v>183327567</v>
      </c>
    </row>
    <row r="22" spans="1:27" ht="12.75">
      <c r="A22" s="5" t="s">
        <v>48</v>
      </c>
      <c r="B22" s="3"/>
      <c r="C22" s="25">
        <v>136537304</v>
      </c>
      <c r="D22" s="25"/>
      <c r="E22" s="26">
        <v>172133278</v>
      </c>
      <c r="F22" s="27">
        <v>192361244</v>
      </c>
      <c r="G22" s="27">
        <v>9345628</v>
      </c>
      <c r="H22" s="27">
        <v>10317078</v>
      </c>
      <c r="I22" s="27">
        <v>28171875</v>
      </c>
      <c r="J22" s="27">
        <v>47834581</v>
      </c>
      <c r="K22" s="27">
        <v>9891651</v>
      </c>
      <c r="L22" s="27">
        <v>9768460</v>
      </c>
      <c r="M22" s="27">
        <v>23975759</v>
      </c>
      <c r="N22" s="27">
        <v>43635870</v>
      </c>
      <c r="O22" s="27">
        <v>9534908</v>
      </c>
      <c r="P22" s="27">
        <v>13117788</v>
      </c>
      <c r="Q22" s="27">
        <v>9527194</v>
      </c>
      <c r="R22" s="27">
        <v>32179890</v>
      </c>
      <c r="S22" s="27">
        <v>9204400</v>
      </c>
      <c r="T22" s="27">
        <v>10379916</v>
      </c>
      <c r="U22" s="27">
        <v>9638902</v>
      </c>
      <c r="V22" s="27">
        <v>29223218</v>
      </c>
      <c r="W22" s="27">
        <v>152873559</v>
      </c>
      <c r="X22" s="27">
        <v>192361244</v>
      </c>
      <c r="Y22" s="27">
        <v>-39487685</v>
      </c>
      <c r="Z22" s="7">
        <v>-20.53</v>
      </c>
      <c r="AA22" s="25">
        <v>192361244</v>
      </c>
    </row>
    <row r="23" spans="1:27" ht="12.75">
      <c r="A23" s="5" t="s">
        <v>49</v>
      </c>
      <c r="B23" s="3"/>
      <c r="C23" s="22">
        <v>118981286</v>
      </c>
      <c r="D23" s="22"/>
      <c r="E23" s="23">
        <v>126874710</v>
      </c>
      <c r="F23" s="24">
        <v>129874710</v>
      </c>
      <c r="G23" s="24">
        <v>7782292</v>
      </c>
      <c r="H23" s="24">
        <v>7636808</v>
      </c>
      <c r="I23" s="24">
        <v>25327730</v>
      </c>
      <c r="J23" s="24">
        <v>40746830</v>
      </c>
      <c r="K23" s="24">
        <v>7745816</v>
      </c>
      <c r="L23" s="24">
        <v>7767491</v>
      </c>
      <c r="M23" s="24">
        <v>21295081</v>
      </c>
      <c r="N23" s="24">
        <v>36808388</v>
      </c>
      <c r="O23" s="24">
        <v>7807312</v>
      </c>
      <c r="P23" s="24">
        <v>8015416</v>
      </c>
      <c r="Q23" s="24">
        <v>7826170</v>
      </c>
      <c r="R23" s="24">
        <v>23648898</v>
      </c>
      <c r="S23" s="24">
        <v>7773785</v>
      </c>
      <c r="T23" s="24">
        <v>7762471</v>
      </c>
      <c r="U23" s="24">
        <v>7823744</v>
      </c>
      <c r="V23" s="24">
        <v>23360000</v>
      </c>
      <c r="W23" s="24">
        <v>124564116</v>
      </c>
      <c r="X23" s="24">
        <v>129874710</v>
      </c>
      <c r="Y23" s="24">
        <v>-5310594</v>
      </c>
      <c r="Z23" s="6">
        <v>-4.09</v>
      </c>
      <c r="AA23" s="22">
        <v>129874710</v>
      </c>
    </row>
    <row r="24" spans="1:27" ht="12.75">
      <c r="A24" s="2" t="s">
        <v>50</v>
      </c>
      <c r="B24" s="8" t="s">
        <v>51</v>
      </c>
      <c r="C24" s="19">
        <v>35758</v>
      </c>
      <c r="D24" s="19"/>
      <c r="E24" s="20">
        <v>58638</v>
      </c>
      <c r="F24" s="21">
        <v>158638</v>
      </c>
      <c r="G24" s="21">
        <v>261</v>
      </c>
      <c r="H24" s="21">
        <v>124</v>
      </c>
      <c r="I24" s="21">
        <v>384</v>
      </c>
      <c r="J24" s="21">
        <v>769</v>
      </c>
      <c r="K24" s="21">
        <v>840</v>
      </c>
      <c r="L24" s="21">
        <v>15001</v>
      </c>
      <c r="M24" s="21">
        <v>27</v>
      </c>
      <c r="N24" s="21">
        <v>15868</v>
      </c>
      <c r="O24" s="21">
        <v>859</v>
      </c>
      <c r="P24" s="21">
        <v>5333</v>
      </c>
      <c r="Q24" s="21">
        <v>272</v>
      </c>
      <c r="R24" s="21">
        <v>6464</v>
      </c>
      <c r="S24" s="21"/>
      <c r="T24" s="21"/>
      <c r="U24" s="21">
        <v>374</v>
      </c>
      <c r="V24" s="21">
        <v>374</v>
      </c>
      <c r="W24" s="21">
        <v>23475</v>
      </c>
      <c r="X24" s="21">
        <v>158638</v>
      </c>
      <c r="Y24" s="21">
        <v>-135163</v>
      </c>
      <c r="Z24" s="4">
        <v>-85.2</v>
      </c>
      <c r="AA24" s="19">
        <v>158638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2032477250</v>
      </c>
      <c r="D25" s="40">
        <f>+D5+D9+D15+D19+D24</f>
        <v>0</v>
      </c>
      <c r="E25" s="41">
        <f t="shared" si="4"/>
        <v>2279428521</v>
      </c>
      <c r="F25" s="42">
        <f t="shared" si="4"/>
        <v>2449102505</v>
      </c>
      <c r="G25" s="42">
        <f t="shared" si="4"/>
        <v>105153983</v>
      </c>
      <c r="H25" s="42">
        <f t="shared" si="4"/>
        <v>135161662</v>
      </c>
      <c r="I25" s="42">
        <f t="shared" si="4"/>
        <v>186567038</v>
      </c>
      <c r="J25" s="42">
        <f t="shared" si="4"/>
        <v>426882683</v>
      </c>
      <c r="K25" s="42">
        <f t="shared" si="4"/>
        <v>122371463</v>
      </c>
      <c r="L25" s="42">
        <f t="shared" si="4"/>
        <v>126063389</v>
      </c>
      <c r="M25" s="42">
        <f t="shared" si="4"/>
        <v>170966444</v>
      </c>
      <c r="N25" s="42">
        <f t="shared" si="4"/>
        <v>419401296</v>
      </c>
      <c r="O25" s="42">
        <f t="shared" si="4"/>
        <v>117730819</v>
      </c>
      <c r="P25" s="42">
        <f t="shared" si="4"/>
        <v>299835610</v>
      </c>
      <c r="Q25" s="42">
        <f t="shared" si="4"/>
        <v>126811862</v>
      </c>
      <c r="R25" s="42">
        <f t="shared" si="4"/>
        <v>544378291</v>
      </c>
      <c r="S25" s="42">
        <f t="shared" si="4"/>
        <v>111361589</v>
      </c>
      <c r="T25" s="42">
        <f t="shared" si="4"/>
        <v>110103393</v>
      </c>
      <c r="U25" s="42">
        <f t="shared" si="4"/>
        <v>119183142</v>
      </c>
      <c r="V25" s="42">
        <f t="shared" si="4"/>
        <v>340648124</v>
      </c>
      <c r="W25" s="42">
        <f t="shared" si="4"/>
        <v>1731310394</v>
      </c>
      <c r="X25" s="42">
        <f t="shared" si="4"/>
        <v>2449102505</v>
      </c>
      <c r="Y25" s="42">
        <f t="shared" si="4"/>
        <v>-717792111</v>
      </c>
      <c r="Z25" s="43">
        <f>+IF(X25&lt;&gt;0,+(Y25/X25)*100,0)</f>
        <v>-29.308373558664098</v>
      </c>
      <c r="AA25" s="40">
        <f>+AA5+AA9+AA15+AA19+AA24</f>
        <v>2449102505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318442865</v>
      </c>
      <c r="D28" s="19">
        <f>SUM(D29:D31)</f>
        <v>0</v>
      </c>
      <c r="E28" s="20">
        <f t="shared" si="5"/>
        <v>367385316</v>
      </c>
      <c r="F28" s="21">
        <f t="shared" si="5"/>
        <v>374368203</v>
      </c>
      <c r="G28" s="21">
        <f t="shared" si="5"/>
        <v>20477646</v>
      </c>
      <c r="H28" s="21">
        <f t="shared" si="5"/>
        <v>21985627</v>
      </c>
      <c r="I28" s="21">
        <f t="shared" si="5"/>
        <v>29137125</v>
      </c>
      <c r="J28" s="21">
        <f t="shared" si="5"/>
        <v>71600398</v>
      </c>
      <c r="K28" s="21">
        <f t="shared" si="5"/>
        <v>30282510</v>
      </c>
      <c r="L28" s="21">
        <f t="shared" si="5"/>
        <v>32171541</v>
      </c>
      <c r="M28" s="21">
        <f t="shared" si="5"/>
        <v>26117991</v>
      </c>
      <c r="N28" s="21">
        <f t="shared" si="5"/>
        <v>88572042</v>
      </c>
      <c r="O28" s="21">
        <f t="shared" si="5"/>
        <v>22342629</v>
      </c>
      <c r="P28" s="21">
        <f t="shared" si="5"/>
        <v>22350819</v>
      </c>
      <c r="Q28" s="21">
        <f t="shared" si="5"/>
        <v>21399516</v>
      </c>
      <c r="R28" s="21">
        <f t="shared" si="5"/>
        <v>66092964</v>
      </c>
      <c r="S28" s="21">
        <f t="shared" si="5"/>
        <v>21159243</v>
      </c>
      <c r="T28" s="21">
        <f t="shared" si="5"/>
        <v>22330676</v>
      </c>
      <c r="U28" s="21">
        <f t="shared" si="5"/>
        <v>32862726</v>
      </c>
      <c r="V28" s="21">
        <f t="shared" si="5"/>
        <v>76352645</v>
      </c>
      <c r="W28" s="21">
        <f t="shared" si="5"/>
        <v>302618049</v>
      </c>
      <c r="X28" s="21">
        <f t="shared" si="5"/>
        <v>374368203</v>
      </c>
      <c r="Y28" s="21">
        <f t="shared" si="5"/>
        <v>-71750154</v>
      </c>
      <c r="Z28" s="4">
        <f>+IF(X28&lt;&gt;0,+(Y28/X28)*100,0)</f>
        <v>-19.165664558322547</v>
      </c>
      <c r="AA28" s="19">
        <f>SUM(AA29:AA31)</f>
        <v>374368203</v>
      </c>
    </row>
    <row r="29" spans="1:27" ht="12.75">
      <c r="A29" s="5" t="s">
        <v>32</v>
      </c>
      <c r="B29" s="3"/>
      <c r="C29" s="22">
        <v>65198236</v>
      </c>
      <c r="D29" s="22"/>
      <c r="E29" s="23">
        <v>85463787</v>
      </c>
      <c r="F29" s="24">
        <v>88819564</v>
      </c>
      <c r="G29" s="24">
        <v>4513577</v>
      </c>
      <c r="H29" s="24">
        <v>4392392</v>
      </c>
      <c r="I29" s="24">
        <v>3987901</v>
      </c>
      <c r="J29" s="24">
        <v>12893870</v>
      </c>
      <c r="K29" s="24">
        <v>4584045</v>
      </c>
      <c r="L29" s="24">
        <v>4871405</v>
      </c>
      <c r="M29" s="24">
        <v>4405839</v>
      </c>
      <c r="N29" s="24">
        <v>13861289</v>
      </c>
      <c r="O29" s="24">
        <v>3894524</v>
      </c>
      <c r="P29" s="24">
        <v>4490312</v>
      </c>
      <c r="Q29" s="24">
        <v>3794045</v>
      </c>
      <c r="R29" s="24">
        <v>12178881</v>
      </c>
      <c r="S29" s="24">
        <v>4501871</v>
      </c>
      <c r="T29" s="24">
        <v>4029501</v>
      </c>
      <c r="U29" s="24">
        <v>7451563</v>
      </c>
      <c r="V29" s="24">
        <v>15982935</v>
      </c>
      <c r="W29" s="24">
        <v>54916975</v>
      </c>
      <c r="X29" s="24">
        <v>88819564</v>
      </c>
      <c r="Y29" s="24">
        <v>-33902589</v>
      </c>
      <c r="Z29" s="6">
        <v>-38.17</v>
      </c>
      <c r="AA29" s="22">
        <v>88819564</v>
      </c>
    </row>
    <row r="30" spans="1:27" ht="12.75">
      <c r="A30" s="5" t="s">
        <v>33</v>
      </c>
      <c r="B30" s="3"/>
      <c r="C30" s="25">
        <v>241702176</v>
      </c>
      <c r="D30" s="25"/>
      <c r="E30" s="26">
        <v>268131419</v>
      </c>
      <c r="F30" s="27">
        <v>271857911</v>
      </c>
      <c r="G30" s="27">
        <v>15636522</v>
      </c>
      <c r="H30" s="27">
        <v>16967944</v>
      </c>
      <c r="I30" s="27">
        <v>24552390</v>
      </c>
      <c r="J30" s="27">
        <v>57156856</v>
      </c>
      <c r="K30" s="27">
        <v>24814522</v>
      </c>
      <c r="L30" s="27">
        <v>25407616</v>
      </c>
      <c r="M30" s="27">
        <v>19104752</v>
      </c>
      <c r="N30" s="27">
        <v>69326890</v>
      </c>
      <c r="O30" s="27">
        <v>17809187</v>
      </c>
      <c r="P30" s="27">
        <v>17222907</v>
      </c>
      <c r="Q30" s="27">
        <v>16993022</v>
      </c>
      <c r="R30" s="27">
        <v>52025116</v>
      </c>
      <c r="S30" s="27">
        <v>16047619</v>
      </c>
      <c r="T30" s="27">
        <v>17525920</v>
      </c>
      <c r="U30" s="27">
        <v>24180945</v>
      </c>
      <c r="V30" s="27">
        <v>57754484</v>
      </c>
      <c r="W30" s="27">
        <v>236263346</v>
      </c>
      <c r="X30" s="27">
        <v>271857911</v>
      </c>
      <c r="Y30" s="27">
        <v>-35594565</v>
      </c>
      <c r="Z30" s="7">
        <v>-13.09</v>
      </c>
      <c r="AA30" s="25">
        <v>271857911</v>
      </c>
    </row>
    <row r="31" spans="1:27" ht="12.75">
      <c r="A31" s="5" t="s">
        <v>34</v>
      </c>
      <c r="B31" s="3"/>
      <c r="C31" s="22">
        <v>11542453</v>
      </c>
      <c r="D31" s="22"/>
      <c r="E31" s="23">
        <v>13790110</v>
      </c>
      <c r="F31" s="24">
        <v>13690728</v>
      </c>
      <c r="G31" s="24">
        <v>327547</v>
      </c>
      <c r="H31" s="24">
        <v>625291</v>
      </c>
      <c r="I31" s="24">
        <v>596834</v>
      </c>
      <c r="J31" s="24">
        <v>1549672</v>
      </c>
      <c r="K31" s="24">
        <v>883943</v>
      </c>
      <c r="L31" s="24">
        <v>1892520</v>
      </c>
      <c r="M31" s="24">
        <v>2607400</v>
      </c>
      <c r="N31" s="24">
        <v>5383863</v>
      </c>
      <c r="O31" s="24">
        <v>638918</v>
      </c>
      <c r="P31" s="24">
        <v>637600</v>
      </c>
      <c r="Q31" s="24">
        <v>612449</v>
      </c>
      <c r="R31" s="24">
        <v>1888967</v>
      </c>
      <c r="S31" s="24">
        <v>609753</v>
      </c>
      <c r="T31" s="24">
        <v>775255</v>
      </c>
      <c r="U31" s="24">
        <v>1230218</v>
      </c>
      <c r="V31" s="24">
        <v>2615226</v>
      </c>
      <c r="W31" s="24">
        <v>11437728</v>
      </c>
      <c r="X31" s="24">
        <v>13690728</v>
      </c>
      <c r="Y31" s="24">
        <v>-2253000</v>
      </c>
      <c r="Z31" s="6">
        <v>-16.46</v>
      </c>
      <c r="AA31" s="22">
        <v>13690728</v>
      </c>
    </row>
    <row r="32" spans="1:27" ht="12.75">
      <c r="A32" s="2" t="s">
        <v>35</v>
      </c>
      <c r="B32" s="3"/>
      <c r="C32" s="19">
        <f aca="true" t="shared" si="6" ref="C32:Y32">SUM(C33:C37)</f>
        <v>324771480</v>
      </c>
      <c r="D32" s="19">
        <f>SUM(D33:D37)</f>
        <v>0</v>
      </c>
      <c r="E32" s="20">
        <f t="shared" si="6"/>
        <v>396310008</v>
      </c>
      <c r="F32" s="21">
        <f t="shared" si="6"/>
        <v>477290304</v>
      </c>
      <c r="G32" s="21">
        <f t="shared" si="6"/>
        <v>12718889</v>
      </c>
      <c r="H32" s="21">
        <f t="shared" si="6"/>
        <v>16960405</v>
      </c>
      <c r="I32" s="21">
        <f t="shared" si="6"/>
        <v>16061712</v>
      </c>
      <c r="J32" s="21">
        <f t="shared" si="6"/>
        <v>45741006</v>
      </c>
      <c r="K32" s="21">
        <f t="shared" si="6"/>
        <v>16633133</v>
      </c>
      <c r="L32" s="21">
        <f t="shared" si="6"/>
        <v>20936495</v>
      </c>
      <c r="M32" s="21">
        <f t="shared" si="6"/>
        <v>17253044</v>
      </c>
      <c r="N32" s="21">
        <f t="shared" si="6"/>
        <v>54822672</v>
      </c>
      <c r="O32" s="21">
        <f t="shared" si="6"/>
        <v>16405385</v>
      </c>
      <c r="P32" s="21">
        <f t="shared" si="6"/>
        <v>14501650</v>
      </c>
      <c r="Q32" s="21">
        <f t="shared" si="6"/>
        <v>16597677</v>
      </c>
      <c r="R32" s="21">
        <f t="shared" si="6"/>
        <v>47504712</v>
      </c>
      <c r="S32" s="21">
        <f t="shared" si="6"/>
        <v>14726511</v>
      </c>
      <c r="T32" s="21">
        <f t="shared" si="6"/>
        <v>13621293</v>
      </c>
      <c r="U32" s="21">
        <f t="shared" si="6"/>
        <v>21981515</v>
      </c>
      <c r="V32" s="21">
        <f t="shared" si="6"/>
        <v>50329319</v>
      </c>
      <c r="W32" s="21">
        <f t="shared" si="6"/>
        <v>198397709</v>
      </c>
      <c r="X32" s="21">
        <f t="shared" si="6"/>
        <v>477290304</v>
      </c>
      <c r="Y32" s="21">
        <f t="shared" si="6"/>
        <v>-278892595</v>
      </c>
      <c r="Z32" s="4">
        <f>+IF(X32&lt;&gt;0,+(Y32/X32)*100,0)</f>
        <v>-58.43248703413845</v>
      </c>
      <c r="AA32" s="19">
        <f>SUM(AA33:AA37)</f>
        <v>477290304</v>
      </c>
    </row>
    <row r="33" spans="1:27" ht="12.75">
      <c r="A33" s="5" t="s">
        <v>36</v>
      </c>
      <c r="B33" s="3"/>
      <c r="C33" s="22">
        <v>50580240</v>
      </c>
      <c r="D33" s="22"/>
      <c r="E33" s="23">
        <v>58314088</v>
      </c>
      <c r="F33" s="24">
        <v>59744425</v>
      </c>
      <c r="G33" s="24">
        <v>2700452</v>
      </c>
      <c r="H33" s="24">
        <v>3851843</v>
      </c>
      <c r="I33" s="24">
        <v>3751578</v>
      </c>
      <c r="J33" s="24">
        <v>10303873</v>
      </c>
      <c r="K33" s="24">
        <v>3935451</v>
      </c>
      <c r="L33" s="24">
        <v>5605408</v>
      </c>
      <c r="M33" s="24">
        <v>5015545</v>
      </c>
      <c r="N33" s="24">
        <v>14556404</v>
      </c>
      <c r="O33" s="24">
        <v>3722793</v>
      </c>
      <c r="P33" s="24">
        <v>3465351</v>
      </c>
      <c r="Q33" s="24">
        <v>3971160</v>
      </c>
      <c r="R33" s="24">
        <v>11159304</v>
      </c>
      <c r="S33" s="24">
        <v>3540565</v>
      </c>
      <c r="T33" s="24">
        <v>3871615</v>
      </c>
      <c r="U33" s="24">
        <v>5986213</v>
      </c>
      <c r="V33" s="24">
        <v>13398393</v>
      </c>
      <c r="W33" s="24">
        <v>49417974</v>
      </c>
      <c r="X33" s="24">
        <v>59744425</v>
      </c>
      <c r="Y33" s="24">
        <v>-10326451</v>
      </c>
      <c r="Z33" s="6">
        <v>-17.28</v>
      </c>
      <c r="AA33" s="22">
        <v>59744425</v>
      </c>
    </row>
    <row r="34" spans="1:27" ht="12.75">
      <c r="A34" s="5" t="s">
        <v>37</v>
      </c>
      <c r="B34" s="3"/>
      <c r="C34" s="22">
        <v>30686828</v>
      </c>
      <c r="D34" s="22"/>
      <c r="E34" s="23">
        <v>29963878</v>
      </c>
      <c r="F34" s="24">
        <v>31754659</v>
      </c>
      <c r="G34" s="24">
        <v>1480721</v>
      </c>
      <c r="H34" s="24">
        <v>1920795</v>
      </c>
      <c r="I34" s="24">
        <v>2965626</v>
      </c>
      <c r="J34" s="24">
        <v>6367142</v>
      </c>
      <c r="K34" s="24">
        <v>2527745</v>
      </c>
      <c r="L34" s="24">
        <v>2884468</v>
      </c>
      <c r="M34" s="24">
        <v>3362645</v>
      </c>
      <c r="N34" s="24">
        <v>8774858</v>
      </c>
      <c r="O34" s="24">
        <v>3211227</v>
      </c>
      <c r="P34" s="24">
        <v>2374613</v>
      </c>
      <c r="Q34" s="24">
        <v>2766235</v>
      </c>
      <c r="R34" s="24">
        <v>8352075</v>
      </c>
      <c r="S34" s="24">
        <v>1442986</v>
      </c>
      <c r="T34" s="24">
        <v>1548578</v>
      </c>
      <c r="U34" s="24">
        <v>4405776</v>
      </c>
      <c r="V34" s="24">
        <v>7397340</v>
      </c>
      <c r="W34" s="24">
        <v>30891415</v>
      </c>
      <c r="X34" s="24">
        <v>31754659</v>
      </c>
      <c r="Y34" s="24">
        <v>-863244</v>
      </c>
      <c r="Z34" s="6">
        <v>-2.72</v>
      </c>
      <c r="AA34" s="22">
        <v>31754659</v>
      </c>
    </row>
    <row r="35" spans="1:27" ht="12.75">
      <c r="A35" s="5" t="s">
        <v>38</v>
      </c>
      <c r="B35" s="3"/>
      <c r="C35" s="22">
        <v>138805389</v>
      </c>
      <c r="D35" s="22"/>
      <c r="E35" s="23">
        <v>106883263</v>
      </c>
      <c r="F35" s="24">
        <v>109401024</v>
      </c>
      <c r="G35" s="24">
        <v>3961373</v>
      </c>
      <c r="H35" s="24">
        <v>4183718</v>
      </c>
      <c r="I35" s="24">
        <v>4526579</v>
      </c>
      <c r="J35" s="24">
        <v>12671670</v>
      </c>
      <c r="K35" s="24">
        <v>5249688</v>
      </c>
      <c r="L35" s="24">
        <v>6772771</v>
      </c>
      <c r="M35" s="24">
        <v>4691026</v>
      </c>
      <c r="N35" s="24">
        <v>16713485</v>
      </c>
      <c r="O35" s="24">
        <v>6231871</v>
      </c>
      <c r="P35" s="24">
        <v>4859121</v>
      </c>
      <c r="Q35" s="24">
        <v>4924437</v>
      </c>
      <c r="R35" s="24">
        <v>16015429</v>
      </c>
      <c r="S35" s="24">
        <v>4427163</v>
      </c>
      <c r="T35" s="24">
        <v>4855608</v>
      </c>
      <c r="U35" s="24">
        <v>6378845</v>
      </c>
      <c r="V35" s="24">
        <v>15661616</v>
      </c>
      <c r="W35" s="24">
        <v>61062200</v>
      </c>
      <c r="X35" s="24">
        <v>109401024</v>
      </c>
      <c r="Y35" s="24">
        <v>-48338824</v>
      </c>
      <c r="Z35" s="6">
        <v>-44.18</v>
      </c>
      <c r="AA35" s="22">
        <v>109401024</v>
      </c>
    </row>
    <row r="36" spans="1:27" ht="12.75">
      <c r="A36" s="5" t="s">
        <v>39</v>
      </c>
      <c r="B36" s="3"/>
      <c r="C36" s="22">
        <v>101956327</v>
      </c>
      <c r="D36" s="22"/>
      <c r="E36" s="23">
        <v>197227592</v>
      </c>
      <c r="F36" s="24">
        <v>272472379</v>
      </c>
      <c r="G36" s="24">
        <v>4447496</v>
      </c>
      <c r="H36" s="24">
        <v>6845427</v>
      </c>
      <c r="I36" s="24">
        <v>4631350</v>
      </c>
      <c r="J36" s="24">
        <v>15924273</v>
      </c>
      <c r="K36" s="24">
        <v>4707546</v>
      </c>
      <c r="L36" s="24">
        <v>5404444</v>
      </c>
      <c r="M36" s="24">
        <v>3784549</v>
      </c>
      <c r="N36" s="24">
        <v>13896539</v>
      </c>
      <c r="O36" s="24">
        <v>3069456</v>
      </c>
      <c r="P36" s="24">
        <v>3625413</v>
      </c>
      <c r="Q36" s="24">
        <v>4759621</v>
      </c>
      <c r="R36" s="24">
        <v>11454490</v>
      </c>
      <c r="S36" s="24">
        <v>5069870</v>
      </c>
      <c r="T36" s="24">
        <v>3139550</v>
      </c>
      <c r="U36" s="24">
        <v>4669498</v>
      </c>
      <c r="V36" s="24">
        <v>12878918</v>
      </c>
      <c r="W36" s="24">
        <v>54154220</v>
      </c>
      <c r="X36" s="24">
        <v>272472379</v>
      </c>
      <c r="Y36" s="24">
        <v>-218318159</v>
      </c>
      <c r="Z36" s="6">
        <v>-80.12</v>
      </c>
      <c r="AA36" s="22">
        <v>272472379</v>
      </c>
    </row>
    <row r="37" spans="1:27" ht="12.75">
      <c r="A37" s="5" t="s">
        <v>40</v>
      </c>
      <c r="B37" s="3"/>
      <c r="C37" s="25">
        <v>2742696</v>
      </c>
      <c r="D37" s="25"/>
      <c r="E37" s="26">
        <v>3921187</v>
      </c>
      <c r="F37" s="27">
        <v>3917817</v>
      </c>
      <c r="G37" s="27">
        <v>128847</v>
      </c>
      <c r="H37" s="27">
        <v>158622</v>
      </c>
      <c r="I37" s="27">
        <v>186579</v>
      </c>
      <c r="J37" s="27">
        <v>474048</v>
      </c>
      <c r="K37" s="27">
        <v>212703</v>
      </c>
      <c r="L37" s="27">
        <v>269404</v>
      </c>
      <c r="M37" s="27">
        <v>399279</v>
      </c>
      <c r="N37" s="27">
        <v>881386</v>
      </c>
      <c r="O37" s="27">
        <v>170038</v>
      </c>
      <c r="P37" s="27">
        <v>177152</v>
      </c>
      <c r="Q37" s="27">
        <v>176224</v>
      </c>
      <c r="R37" s="27">
        <v>523414</v>
      </c>
      <c r="S37" s="27">
        <v>245927</v>
      </c>
      <c r="T37" s="27">
        <v>205942</v>
      </c>
      <c r="U37" s="27">
        <v>541183</v>
      </c>
      <c r="V37" s="27">
        <v>993052</v>
      </c>
      <c r="W37" s="27">
        <v>2871900</v>
      </c>
      <c r="X37" s="27">
        <v>3917817</v>
      </c>
      <c r="Y37" s="27">
        <v>-1045917</v>
      </c>
      <c r="Z37" s="7">
        <v>-26.7</v>
      </c>
      <c r="AA37" s="25">
        <v>3917817</v>
      </c>
    </row>
    <row r="38" spans="1:27" ht="12.75">
      <c r="A38" s="2" t="s">
        <v>41</v>
      </c>
      <c r="B38" s="8"/>
      <c r="C38" s="19">
        <f aca="true" t="shared" si="7" ref="C38:Y38">SUM(C39:C41)</f>
        <v>330709707</v>
      </c>
      <c r="D38" s="19">
        <f>SUM(D39:D41)</f>
        <v>0</v>
      </c>
      <c r="E38" s="20">
        <f t="shared" si="7"/>
        <v>455948371</v>
      </c>
      <c r="F38" s="21">
        <f t="shared" si="7"/>
        <v>519759714</v>
      </c>
      <c r="G38" s="21">
        <f t="shared" si="7"/>
        <v>7565848</v>
      </c>
      <c r="H38" s="21">
        <f t="shared" si="7"/>
        <v>22042268</v>
      </c>
      <c r="I38" s="21">
        <f t="shared" si="7"/>
        <v>24498799</v>
      </c>
      <c r="J38" s="21">
        <f t="shared" si="7"/>
        <v>54106915</v>
      </c>
      <c r="K38" s="21">
        <f t="shared" si="7"/>
        <v>29340893</v>
      </c>
      <c r="L38" s="21">
        <f t="shared" si="7"/>
        <v>28061349</v>
      </c>
      <c r="M38" s="21">
        <f t="shared" si="7"/>
        <v>50613672</v>
      </c>
      <c r="N38" s="21">
        <f t="shared" si="7"/>
        <v>108015914</v>
      </c>
      <c r="O38" s="21">
        <f t="shared" si="7"/>
        <v>10225236</v>
      </c>
      <c r="P38" s="21">
        <f t="shared" si="7"/>
        <v>47127940</v>
      </c>
      <c r="Q38" s="21">
        <f t="shared" si="7"/>
        <v>48577753</v>
      </c>
      <c r="R38" s="21">
        <f t="shared" si="7"/>
        <v>105930929</v>
      </c>
      <c r="S38" s="21">
        <f t="shared" si="7"/>
        <v>22718435</v>
      </c>
      <c r="T38" s="21">
        <f t="shared" si="7"/>
        <v>40443427</v>
      </c>
      <c r="U38" s="21">
        <f t="shared" si="7"/>
        <v>30752912</v>
      </c>
      <c r="V38" s="21">
        <f t="shared" si="7"/>
        <v>93914774</v>
      </c>
      <c r="W38" s="21">
        <f t="shared" si="7"/>
        <v>361968532</v>
      </c>
      <c r="X38" s="21">
        <f t="shared" si="7"/>
        <v>519759714</v>
      </c>
      <c r="Y38" s="21">
        <f t="shared" si="7"/>
        <v>-157791182</v>
      </c>
      <c r="Z38" s="4">
        <f>+IF(X38&lt;&gt;0,+(Y38/X38)*100,0)</f>
        <v>-30.35848638319052</v>
      </c>
      <c r="AA38" s="19">
        <f>SUM(AA39:AA41)</f>
        <v>519759714</v>
      </c>
    </row>
    <row r="39" spans="1:27" ht="12.75">
      <c r="A39" s="5" t="s">
        <v>42</v>
      </c>
      <c r="B39" s="3"/>
      <c r="C39" s="22">
        <v>26988813</v>
      </c>
      <c r="D39" s="22"/>
      <c r="E39" s="23">
        <v>31763093</v>
      </c>
      <c r="F39" s="24">
        <v>31195430</v>
      </c>
      <c r="G39" s="24">
        <v>1809774</v>
      </c>
      <c r="H39" s="24">
        <v>1990746</v>
      </c>
      <c r="I39" s="24">
        <v>2255604</v>
      </c>
      <c r="J39" s="24">
        <v>6056124</v>
      </c>
      <c r="K39" s="24">
        <v>1938374</v>
      </c>
      <c r="L39" s="24">
        <v>2967999</v>
      </c>
      <c r="M39" s="24">
        <v>1838374</v>
      </c>
      <c r="N39" s="24">
        <v>6744747</v>
      </c>
      <c r="O39" s="24">
        <v>1791413</v>
      </c>
      <c r="P39" s="24">
        <v>1958319</v>
      </c>
      <c r="Q39" s="24">
        <v>1997085</v>
      </c>
      <c r="R39" s="24">
        <v>5746817</v>
      </c>
      <c r="S39" s="24">
        <v>1754252</v>
      </c>
      <c r="T39" s="24">
        <v>2016330</v>
      </c>
      <c r="U39" s="24">
        <v>2222653</v>
      </c>
      <c r="V39" s="24">
        <v>5993235</v>
      </c>
      <c r="W39" s="24">
        <v>24540923</v>
      </c>
      <c r="X39" s="24">
        <v>31195430</v>
      </c>
      <c r="Y39" s="24">
        <v>-6654507</v>
      </c>
      <c r="Z39" s="6">
        <v>-21.33</v>
      </c>
      <c r="AA39" s="22">
        <v>31195430</v>
      </c>
    </row>
    <row r="40" spans="1:27" ht="12.75">
      <c r="A40" s="5" t="s">
        <v>43</v>
      </c>
      <c r="B40" s="3"/>
      <c r="C40" s="22">
        <v>302127393</v>
      </c>
      <c r="D40" s="22"/>
      <c r="E40" s="23">
        <v>421902154</v>
      </c>
      <c r="F40" s="24">
        <v>485985382</v>
      </c>
      <c r="G40" s="24">
        <v>5634617</v>
      </c>
      <c r="H40" s="24">
        <v>19957955</v>
      </c>
      <c r="I40" s="24">
        <v>22138271</v>
      </c>
      <c r="J40" s="24">
        <v>47730843</v>
      </c>
      <c r="K40" s="24">
        <v>27260954</v>
      </c>
      <c r="L40" s="24">
        <v>24938040</v>
      </c>
      <c r="M40" s="24">
        <v>48672281</v>
      </c>
      <c r="N40" s="24">
        <v>100871275</v>
      </c>
      <c r="O40" s="24">
        <v>8315583</v>
      </c>
      <c r="P40" s="24">
        <v>45061861</v>
      </c>
      <c r="Q40" s="24">
        <v>46457539</v>
      </c>
      <c r="R40" s="24">
        <v>99834983</v>
      </c>
      <c r="S40" s="24">
        <v>20861907</v>
      </c>
      <c r="T40" s="24">
        <v>38326480</v>
      </c>
      <c r="U40" s="24">
        <v>28415957</v>
      </c>
      <c r="V40" s="24">
        <v>87604344</v>
      </c>
      <c r="W40" s="24">
        <v>336041445</v>
      </c>
      <c r="X40" s="24">
        <v>485985382</v>
      </c>
      <c r="Y40" s="24">
        <v>-149943937</v>
      </c>
      <c r="Z40" s="6">
        <v>-30.85</v>
      </c>
      <c r="AA40" s="22">
        <v>485985382</v>
      </c>
    </row>
    <row r="41" spans="1:27" ht="12.75">
      <c r="A41" s="5" t="s">
        <v>44</v>
      </c>
      <c r="B41" s="3"/>
      <c r="C41" s="22">
        <v>1593501</v>
      </c>
      <c r="D41" s="22"/>
      <c r="E41" s="23">
        <v>2283124</v>
      </c>
      <c r="F41" s="24">
        <v>2578902</v>
      </c>
      <c r="G41" s="24">
        <v>121457</v>
      </c>
      <c r="H41" s="24">
        <v>93567</v>
      </c>
      <c r="I41" s="24">
        <v>104924</v>
      </c>
      <c r="J41" s="24">
        <v>319948</v>
      </c>
      <c r="K41" s="24">
        <v>141565</v>
      </c>
      <c r="L41" s="24">
        <v>155310</v>
      </c>
      <c r="M41" s="24">
        <v>103017</v>
      </c>
      <c r="N41" s="24">
        <v>399892</v>
      </c>
      <c r="O41" s="24">
        <v>118240</v>
      </c>
      <c r="P41" s="24">
        <v>107760</v>
      </c>
      <c r="Q41" s="24">
        <v>123129</v>
      </c>
      <c r="R41" s="24">
        <v>349129</v>
      </c>
      <c r="S41" s="24">
        <v>102276</v>
      </c>
      <c r="T41" s="24">
        <v>100617</v>
      </c>
      <c r="U41" s="24">
        <v>114302</v>
      </c>
      <c r="V41" s="24">
        <v>317195</v>
      </c>
      <c r="W41" s="24">
        <v>1386164</v>
      </c>
      <c r="X41" s="24">
        <v>2578902</v>
      </c>
      <c r="Y41" s="24">
        <v>-1192738</v>
      </c>
      <c r="Z41" s="6">
        <v>-46.25</v>
      </c>
      <c r="AA41" s="22">
        <v>2578902</v>
      </c>
    </row>
    <row r="42" spans="1:27" ht="12.75">
      <c r="A42" s="2" t="s">
        <v>45</v>
      </c>
      <c r="B42" s="8"/>
      <c r="C42" s="19">
        <f aca="true" t="shared" si="8" ref="C42:Y42">SUM(C43:C46)</f>
        <v>937546424</v>
      </c>
      <c r="D42" s="19">
        <f>SUM(D43:D46)</f>
        <v>0</v>
      </c>
      <c r="E42" s="20">
        <f t="shared" si="8"/>
        <v>1036305455</v>
      </c>
      <c r="F42" s="21">
        <f t="shared" si="8"/>
        <v>1041106348</v>
      </c>
      <c r="G42" s="21">
        <f t="shared" si="8"/>
        <v>26907134</v>
      </c>
      <c r="H42" s="21">
        <f t="shared" si="8"/>
        <v>97254125</v>
      </c>
      <c r="I42" s="21">
        <f t="shared" si="8"/>
        <v>100505333</v>
      </c>
      <c r="J42" s="21">
        <f t="shared" si="8"/>
        <v>224666592</v>
      </c>
      <c r="K42" s="21">
        <f t="shared" si="8"/>
        <v>72769016</v>
      </c>
      <c r="L42" s="21">
        <f t="shared" si="8"/>
        <v>79630066</v>
      </c>
      <c r="M42" s="21">
        <f t="shared" si="8"/>
        <v>80239541</v>
      </c>
      <c r="N42" s="21">
        <f t="shared" si="8"/>
        <v>232638623</v>
      </c>
      <c r="O42" s="21">
        <f t="shared" si="8"/>
        <v>80353809</v>
      </c>
      <c r="P42" s="21">
        <f t="shared" si="8"/>
        <v>76718638</v>
      </c>
      <c r="Q42" s="21">
        <f t="shared" si="8"/>
        <v>75243921</v>
      </c>
      <c r="R42" s="21">
        <f t="shared" si="8"/>
        <v>232316368</v>
      </c>
      <c r="S42" s="21">
        <f t="shared" si="8"/>
        <v>70376309</v>
      </c>
      <c r="T42" s="21">
        <f t="shared" si="8"/>
        <v>65850422</v>
      </c>
      <c r="U42" s="21">
        <f t="shared" si="8"/>
        <v>84970733</v>
      </c>
      <c r="V42" s="21">
        <f t="shared" si="8"/>
        <v>221197464</v>
      </c>
      <c r="W42" s="21">
        <f t="shared" si="8"/>
        <v>910819047</v>
      </c>
      <c r="X42" s="21">
        <f t="shared" si="8"/>
        <v>1041106348</v>
      </c>
      <c r="Y42" s="21">
        <f t="shared" si="8"/>
        <v>-130287301</v>
      </c>
      <c r="Z42" s="4">
        <f>+IF(X42&lt;&gt;0,+(Y42/X42)*100,0)</f>
        <v>-12.514312418734766</v>
      </c>
      <c r="AA42" s="19">
        <f>SUM(AA43:AA46)</f>
        <v>1041106348</v>
      </c>
    </row>
    <row r="43" spans="1:27" ht="12.75">
      <c r="A43" s="5" t="s">
        <v>46</v>
      </c>
      <c r="B43" s="3"/>
      <c r="C43" s="22">
        <v>541755966</v>
      </c>
      <c r="D43" s="22"/>
      <c r="E43" s="23">
        <v>632269597</v>
      </c>
      <c r="F43" s="24">
        <v>629398256</v>
      </c>
      <c r="G43" s="24">
        <v>6608227</v>
      </c>
      <c r="H43" s="24">
        <v>70035046</v>
      </c>
      <c r="I43" s="24">
        <v>68282676</v>
      </c>
      <c r="J43" s="24">
        <v>144925949</v>
      </c>
      <c r="K43" s="24">
        <v>43957052</v>
      </c>
      <c r="L43" s="24">
        <v>47263241</v>
      </c>
      <c r="M43" s="24">
        <v>48158745</v>
      </c>
      <c r="N43" s="24">
        <v>139379038</v>
      </c>
      <c r="O43" s="24">
        <v>44795623</v>
      </c>
      <c r="P43" s="24">
        <v>45844981</v>
      </c>
      <c r="Q43" s="24">
        <v>40971723</v>
      </c>
      <c r="R43" s="24">
        <v>131612327</v>
      </c>
      <c r="S43" s="24">
        <v>44726814</v>
      </c>
      <c r="T43" s="24">
        <v>37988090</v>
      </c>
      <c r="U43" s="24">
        <v>50810420</v>
      </c>
      <c r="V43" s="24">
        <v>133525324</v>
      </c>
      <c r="W43" s="24">
        <v>549442638</v>
      </c>
      <c r="X43" s="24">
        <v>629398256</v>
      </c>
      <c r="Y43" s="24">
        <v>-79955618</v>
      </c>
      <c r="Z43" s="6">
        <v>-12.7</v>
      </c>
      <c r="AA43" s="22">
        <v>629398256</v>
      </c>
    </row>
    <row r="44" spans="1:27" ht="12.75">
      <c r="A44" s="5" t="s">
        <v>47</v>
      </c>
      <c r="B44" s="3"/>
      <c r="C44" s="22">
        <v>112683780</v>
      </c>
      <c r="D44" s="22"/>
      <c r="E44" s="23">
        <v>122025022</v>
      </c>
      <c r="F44" s="24">
        <v>125034671</v>
      </c>
      <c r="G44" s="24">
        <v>5818906</v>
      </c>
      <c r="H44" s="24">
        <v>8455453</v>
      </c>
      <c r="I44" s="24">
        <v>8726950</v>
      </c>
      <c r="J44" s="24">
        <v>23001309</v>
      </c>
      <c r="K44" s="24">
        <v>8934337</v>
      </c>
      <c r="L44" s="24">
        <v>9840705</v>
      </c>
      <c r="M44" s="24">
        <v>10549731</v>
      </c>
      <c r="N44" s="24">
        <v>29324773</v>
      </c>
      <c r="O44" s="24">
        <v>9945092</v>
      </c>
      <c r="P44" s="24">
        <v>9211548</v>
      </c>
      <c r="Q44" s="24">
        <v>10715047</v>
      </c>
      <c r="R44" s="24">
        <v>29871687</v>
      </c>
      <c r="S44" s="24">
        <v>7121246</v>
      </c>
      <c r="T44" s="24">
        <v>9855813</v>
      </c>
      <c r="U44" s="24">
        <v>13125949</v>
      </c>
      <c r="V44" s="24">
        <v>30103008</v>
      </c>
      <c r="W44" s="24">
        <v>112300777</v>
      </c>
      <c r="X44" s="24">
        <v>125034671</v>
      </c>
      <c r="Y44" s="24">
        <v>-12733894</v>
      </c>
      <c r="Z44" s="6">
        <v>-10.18</v>
      </c>
      <c r="AA44" s="22">
        <v>125034671</v>
      </c>
    </row>
    <row r="45" spans="1:27" ht="12.75">
      <c r="A45" s="5" t="s">
        <v>48</v>
      </c>
      <c r="B45" s="3"/>
      <c r="C45" s="25">
        <v>169275281</v>
      </c>
      <c r="D45" s="25"/>
      <c r="E45" s="26">
        <v>196554417</v>
      </c>
      <c r="F45" s="27">
        <v>200413567</v>
      </c>
      <c r="G45" s="27">
        <v>11024482</v>
      </c>
      <c r="H45" s="27">
        <v>13653316</v>
      </c>
      <c r="I45" s="27">
        <v>14641696</v>
      </c>
      <c r="J45" s="27">
        <v>39319494</v>
      </c>
      <c r="K45" s="27">
        <v>13974545</v>
      </c>
      <c r="L45" s="27">
        <v>16063681</v>
      </c>
      <c r="M45" s="27">
        <v>14796607</v>
      </c>
      <c r="N45" s="27">
        <v>44834833</v>
      </c>
      <c r="O45" s="27">
        <v>19358993</v>
      </c>
      <c r="P45" s="27">
        <v>13868494</v>
      </c>
      <c r="Q45" s="27">
        <v>15866995</v>
      </c>
      <c r="R45" s="27">
        <v>49094482</v>
      </c>
      <c r="S45" s="27">
        <v>13398743</v>
      </c>
      <c r="T45" s="27">
        <v>13292813</v>
      </c>
      <c r="U45" s="27">
        <v>11449256</v>
      </c>
      <c r="V45" s="27">
        <v>38140812</v>
      </c>
      <c r="W45" s="27">
        <v>171389621</v>
      </c>
      <c r="X45" s="27">
        <v>200413567</v>
      </c>
      <c r="Y45" s="27">
        <v>-29023946</v>
      </c>
      <c r="Z45" s="7">
        <v>-14.48</v>
      </c>
      <c r="AA45" s="25">
        <v>200413567</v>
      </c>
    </row>
    <row r="46" spans="1:27" ht="12.75">
      <c r="A46" s="5" t="s">
        <v>49</v>
      </c>
      <c r="B46" s="3"/>
      <c r="C46" s="22">
        <v>113831397</v>
      </c>
      <c r="D46" s="22"/>
      <c r="E46" s="23">
        <v>85456419</v>
      </c>
      <c r="F46" s="24">
        <v>86259854</v>
      </c>
      <c r="G46" s="24">
        <v>3455519</v>
      </c>
      <c r="H46" s="24">
        <v>5110310</v>
      </c>
      <c r="I46" s="24">
        <v>8854011</v>
      </c>
      <c r="J46" s="24">
        <v>17419840</v>
      </c>
      <c r="K46" s="24">
        <v>5903082</v>
      </c>
      <c r="L46" s="24">
        <v>6462439</v>
      </c>
      <c r="M46" s="24">
        <v>6734458</v>
      </c>
      <c r="N46" s="24">
        <v>19099979</v>
      </c>
      <c r="O46" s="24">
        <v>6254101</v>
      </c>
      <c r="P46" s="24">
        <v>7793615</v>
      </c>
      <c r="Q46" s="24">
        <v>7690156</v>
      </c>
      <c r="R46" s="24">
        <v>21737872</v>
      </c>
      <c r="S46" s="24">
        <v>5129506</v>
      </c>
      <c r="T46" s="24">
        <v>4713706</v>
      </c>
      <c r="U46" s="24">
        <v>9585108</v>
      </c>
      <c r="V46" s="24">
        <v>19428320</v>
      </c>
      <c r="W46" s="24">
        <v>77686011</v>
      </c>
      <c r="X46" s="24">
        <v>86259854</v>
      </c>
      <c r="Y46" s="24">
        <v>-8573843</v>
      </c>
      <c r="Z46" s="6">
        <v>-9.94</v>
      </c>
      <c r="AA46" s="22">
        <v>86259854</v>
      </c>
    </row>
    <row r="47" spans="1:27" ht="12.75">
      <c r="A47" s="2" t="s">
        <v>50</v>
      </c>
      <c r="B47" s="8" t="s">
        <v>51</v>
      </c>
      <c r="C47" s="19">
        <v>13733774</v>
      </c>
      <c r="D47" s="19"/>
      <c r="E47" s="20">
        <v>14057944</v>
      </c>
      <c r="F47" s="21">
        <v>14181799</v>
      </c>
      <c r="G47" s="21">
        <v>818964</v>
      </c>
      <c r="H47" s="21">
        <v>970397</v>
      </c>
      <c r="I47" s="21">
        <v>1113726</v>
      </c>
      <c r="J47" s="21">
        <v>2903087</v>
      </c>
      <c r="K47" s="21">
        <v>1034287</v>
      </c>
      <c r="L47" s="21">
        <v>1498441</v>
      </c>
      <c r="M47" s="21">
        <v>1161602</v>
      </c>
      <c r="N47" s="21">
        <v>3694330</v>
      </c>
      <c r="O47" s="21">
        <v>1090102</v>
      </c>
      <c r="P47" s="21">
        <v>1022028</v>
      </c>
      <c r="Q47" s="21">
        <v>649782</v>
      </c>
      <c r="R47" s="21">
        <v>2761912</v>
      </c>
      <c r="S47" s="21">
        <v>711030</v>
      </c>
      <c r="T47" s="21">
        <v>986549</v>
      </c>
      <c r="U47" s="21">
        <v>1711550</v>
      </c>
      <c r="V47" s="21">
        <v>3409129</v>
      </c>
      <c r="W47" s="21">
        <v>12768458</v>
      </c>
      <c r="X47" s="21">
        <v>14181799</v>
      </c>
      <c r="Y47" s="21">
        <v>-1413341</v>
      </c>
      <c r="Z47" s="4">
        <v>-9.97</v>
      </c>
      <c r="AA47" s="19">
        <v>14181799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1925204250</v>
      </c>
      <c r="D48" s="40">
        <f>+D28+D32+D38+D42+D47</f>
        <v>0</v>
      </c>
      <c r="E48" s="41">
        <f t="shared" si="9"/>
        <v>2270007094</v>
      </c>
      <c r="F48" s="42">
        <f t="shared" si="9"/>
        <v>2426706368</v>
      </c>
      <c r="G48" s="42">
        <f t="shared" si="9"/>
        <v>68488481</v>
      </c>
      <c r="H48" s="42">
        <f t="shared" si="9"/>
        <v>159212822</v>
      </c>
      <c r="I48" s="42">
        <f t="shared" si="9"/>
        <v>171316695</v>
      </c>
      <c r="J48" s="42">
        <f t="shared" si="9"/>
        <v>399017998</v>
      </c>
      <c r="K48" s="42">
        <f t="shared" si="9"/>
        <v>150059839</v>
      </c>
      <c r="L48" s="42">
        <f t="shared" si="9"/>
        <v>162297892</v>
      </c>
      <c r="M48" s="42">
        <f t="shared" si="9"/>
        <v>175385850</v>
      </c>
      <c r="N48" s="42">
        <f t="shared" si="9"/>
        <v>487743581</v>
      </c>
      <c r="O48" s="42">
        <f t="shared" si="9"/>
        <v>130417161</v>
      </c>
      <c r="P48" s="42">
        <f t="shared" si="9"/>
        <v>161721075</v>
      </c>
      <c r="Q48" s="42">
        <f t="shared" si="9"/>
        <v>162468649</v>
      </c>
      <c r="R48" s="42">
        <f t="shared" si="9"/>
        <v>454606885</v>
      </c>
      <c r="S48" s="42">
        <f t="shared" si="9"/>
        <v>129691528</v>
      </c>
      <c r="T48" s="42">
        <f t="shared" si="9"/>
        <v>143232367</v>
      </c>
      <c r="U48" s="42">
        <f t="shared" si="9"/>
        <v>172279436</v>
      </c>
      <c r="V48" s="42">
        <f t="shared" si="9"/>
        <v>445203331</v>
      </c>
      <c r="W48" s="42">
        <f t="shared" si="9"/>
        <v>1786571795</v>
      </c>
      <c r="X48" s="42">
        <f t="shared" si="9"/>
        <v>2426706368</v>
      </c>
      <c r="Y48" s="42">
        <f t="shared" si="9"/>
        <v>-640134573</v>
      </c>
      <c r="Z48" s="43">
        <f>+IF(X48&lt;&gt;0,+(Y48/X48)*100,0)</f>
        <v>-26.37874039649778</v>
      </c>
      <c r="AA48" s="40">
        <f>+AA28+AA32+AA38+AA42+AA47</f>
        <v>2426706368</v>
      </c>
    </row>
    <row r="49" spans="1:27" ht="12.75">
      <c r="A49" s="14" t="s">
        <v>87</v>
      </c>
      <c r="B49" s="15"/>
      <c r="C49" s="44">
        <f aca="true" t="shared" si="10" ref="C49:Y49">+C25-C48</f>
        <v>107273000</v>
      </c>
      <c r="D49" s="44">
        <f>+D25-D48</f>
        <v>0</v>
      </c>
      <c r="E49" s="45">
        <f t="shared" si="10"/>
        <v>9421427</v>
      </c>
      <c r="F49" s="46">
        <f t="shared" si="10"/>
        <v>22396137</v>
      </c>
      <c r="G49" s="46">
        <f t="shared" si="10"/>
        <v>36665502</v>
      </c>
      <c r="H49" s="46">
        <f t="shared" si="10"/>
        <v>-24051160</v>
      </c>
      <c r="I49" s="46">
        <f t="shared" si="10"/>
        <v>15250343</v>
      </c>
      <c r="J49" s="46">
        <f t="shared" si="10"/>
        <v>27864685</v>
      </c>
      <c r="K49" s="46">
        <f t="shared" si="10"/>
        <v>-27688376</v>
      </c>
      <c r="L49" s="46">
        <f t="shared" si="10"/>
        <v>-36234503</v>
      </c>
      <c r="M49" s="46">
        <f t="shared" si="10"/>
        <v>-4419406</v>
      </c>
      <c r="N49" s="46">
        <f t="shared" si="10"/>
        <v>-68342285</v>
      </c>
      <c r="O49" s="46">
        <f t="shared" si="10"/>
        <v>-12686342</v>
      </c>
      <c r="P49" s="46">
        <f t="shared" si="10"/>
        <v>138114535</v>
      </c>
      <c r="Q49" s="46">
        <f t="shared" si="10"/>
        <v>-35656787</v>
      </c>
      <c r="R49" s="46">
        <f t="shared" si="10"/>
        <v>89771406</v>
      </c>
      <c r="S49" s="46">
        <f t="shared" si="10"/>
        <v>-18329939</v>
      </c>
      <c r="T49" s="46">
        <f t="shared" si="10"/>
        <v>-33128974</v>
      </c>
      <c r="U49" s="46">
        <f t="shared" si="10"/>
        <v>-53096294</v>
      </c>
      <c r="V49" s="46">
        <f t="shared" si="10"/>
        <v>-104555207</v>
      </c>
      <c r="W49" s="46">
        <f t="shared" si="10"/>
        <v>-55261401</v>
      </c>
      <c r="X49" s="46">
        <f>IF(F25=F48,0,X25-X48)</f>
        <v>22396137</v>
      </c>
      <c r="Y49" s="46">
        <f t="shared" si="10"/>
        <v>-77657538</v>
      </c>
      <c r="Z49" s="47">
        <f>+IF(X49&lt;&gt;0,+(Y49/X49)*100,0)</f>
        <v>-346.7452355734384</v>
      </c>
      <c r="AA49" s="44">
        <f>+AA25-AA48</f>
        <v>22396137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164029035</v>
      </c>
      <c r="D5" s="19">
        <f>SUM(D6:D8)</f>
        <v>0</v>
      </c>
      <c r="E5" s="20">
        <f t="shared" si="0"/>
        <v>167820362</v>
      </c>
      <c r="F5" s="21">
        <f t="shared" si="0"/>
        <v>167144214</v>
      </c>
      <c r="G5" s="21">
        <f t="shared" si="0"/>
        <v>126470516</v>
      </c>
      <c r="H5" s="21">
        <f t="shared" si="0"/>
        <v>2863304</v>
      </c>
      <c r="I5" s="21">
        <f t="shared" si="0"/>
        <v>15515825</v>
      </c>
      <c r="J5" s="21">
        <f t="shared" si="0"/>
        <v>144849645</v>
      </c>
      <c r="K5" s="21">
        <f t="shared" si="0"/>
        <v>-7958976</v>
      </c>
      <c r="L5" s="21">
        <f t="shared" si="0"/>
        <v>7371818</v>
      </c>
      <c r="M5" s="21">
        <f t="shared" si="0"/>
        <v>28779199</v>
      </c>
      <c r="N5" s="21">
        <f t="shared" si="0"/>
        <v>28192041</v>
      </c>
      <c r="O5" s="21">
        <f t="shared" si="0"/>
        <v>4011859</v>
      </c>
      <c r="P5" s="21">
        <f t="shared" si="0"/>
        <v>2963302</v>
      </c>
      <c r="Q5" s="21">
        <f t="shared" si="0"/>
        <v>20052425</v>
      </c>
      <c r="R5" s="21">
        <f t="shared" si="0"/>
        <v>27027586</v>
      </c>
      <c r="S5" s="21">
        <f t="shared" si="0"/>
        <v>2122310</v>
      </c>
      <c r="T5" s="21">
        <f t="shared" si="0"/>
        <v>-2386902</v>
      </c>
      <c r="U5" s="21">
        <f t="shared" si="0"/>
        <v>-33394871</v>
      </c>
      <c r="V5" s="21">
        <f t="shared" si="0"/>
        <v>-33659463</v>
      </c>
      <c r="W5" s="21">
        <f t="shared" si="0"/>
        <v>166409809</v>
      </c>
      <c r="X5" s="21">
        <f t="shared" si="0"/>
        <v>167144214</v>
      </c>
      <c r="Y5" s="21">
        <f t="shared" si="0"/>
        <v>-734405</v>
      </c>
      <c r="Z5" s="4">
        <f>+IF(X5&lt;&gt;0,+(Y5/X5)*100,0)</f>
        <v>-0.4393840399405031</v>
      </c>
      <c r="AA5" s="19">
        <f>SUM(AA6:AA8)</f>
        <v>167144214</v>
      </c>
    </row>
    <row r="6" spans="1:27" ht="12.75">
      <c r="A6" s="5" t="s">
        <v>32</v>
      </c>
      <c r="B6" s="3"/>
      <c r="C6" s="22">
        <v>71747099</v>
      </c>
      <c r="D6" s="22"/>
      <c r="E6" s="23">
        <v>70839147</v>
      </c>
      <c r="F6" s="24">
        <v>69286743</v>
      </c>
      <c r="G6" s="24">
        <v>33233369</v>
      </c>
      <c r="H6" s="24">
        <v>2973163</v>
      </c>
      <c r="I6" s="24">
        <v>15465896</v>
      </c>
      <c r="J6" s="24">
        <v>51672428</v>
      </c>
      <c r="K6" s="24">
        <v>-8661356</v>
      </c>
      <c r="L6" s="24">
        <v>7426366</v>
      </c>
      <c r="M6" s="24">
        <v>28740530</v>
      </c>
      <c r="N6" s="24">
        <v>27505540</v>
      </c>
      <c r="O6" s="24">
        <v>3316867</v>
      </c>
      <c r="P6" s="24">
        <v>2938977</v>
      </c>
      <c r="Q6" s="24">
        <v>19793356</v>
      </c>
      <c r="R6" s="24">
        <v>26049200</v>
      </c>
      <c r="S6" s="24">
        <v>1815327</v>
      </c>
      <c r="T6" s="24">
        <v>-2454457</v>
      </c>
      <c r="U6" s="24">
        <v>-34469970</v>
      </c>
      <c r="V6" s="24">
        <v>-35109100</v>
      </c>
      <c r="W6" s="24">
        <v>70118068</v>
      </c>
      <c r="X6" s="24">
        <v>69286743</v>
      </c>
      <c r="Y6" s="24">
        <v>831325</v>
      </c>
      <c r="Z6" s="6">
        <v>1.2</v>
      </c>
      <c r="AA6" s="22">
        <v>69286743</v>
      </c>
    </row>
    <row r="7" spans="1:27" ht="12.75">
      <c r="A7" s="5" t="s">
        <v>33</v>
      </c>
      <c r="B7" s="3"/>
      <c r="C7" s="25">
        <v>92281936</v>
      </c>
      <c r="D7" s="25"/>
      <c r="E7" s="26">
        <v>96981215</v>
      </c>
      <c r="F7" s="27">
        <v>97857471</v>
      </c>
      <c r="G7" s="27">
        <v>93237147</v>
      </c>
      <c r="H7" s="27">
        <v>-109859</v>
      </c>
      <c r="I7" s="27">
        <v>49929</v>
      </c>
      <c r="J7" s="27">
        <v>93177217</v>
      </c>
      <c r="K7" s="27">
        <v>702380</v>
      </c>
      <c r="L7" s="27">
        <v>-54548</v>
      </c>
      <c r="M7" s="27">
        <v>38669</v>
      </c>
      <c r="N7" s="27">
        <v>686501</v>
      </c>
      <c r="O7" s="27">
        <v>694992</v>
      </c>
      <c r="P7" s="27">
        <v>24325</v>
      </c>
      <c r="Q7" s="27">
        <v>259069</v>
      </c>
      <c r="R7" s="27">
        <v>978386</v>
      </c>
      <c r="S7" s="27">
        <v>306983</v>
      </c>
      <c r="T7" s="27">
        <v>67555</v>
      </c>
      <c r="U7" s="27">
        <v>1075099</v>
      </c>
      <c r="V7" s="27">
        <v>1449637</v>
      </c>
      <c r="W7" s="27">
        <v>96291741</v>
      </c>
      <c r="X7" s="27">
        <v>97857471</v>
      </c>
      <c r="Y7" s="27">
        <v>-1565730</v>
      </c>
      <c r="Z7" s="7">
        <v>-1.6</v>
      </c>
      <c r="AA7" s="25">
        <v>97857471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53019693</v>
      </c>
      <c r="D9" s="19">
        <f>SUM(D10:D14)</f>
        <v>0</v>
      </c>
      <c r="E9" s="20">
        <f t="shared" si="1"/>
        <v>43133070</v>
      </c>
      <c r="F9" s="21">
        <f t="shared" si="1"/>
        <v>86512883</v>
      </c>
      <c r="G9" s="21">
        <f t="shared" si="1"/>
        <v>1066840</v>
      </c>
      <c r="H9" s="21">
        <f t="shared" si="1"/>
        <v>-1379603</v>
      </c>
      <c r="I9" s="21">
        <f t="shared" si="1"/>
        <v>1198450</v>
      </c>
      <c r="J9" s="21">
        <f t="shared" si="1"/>
        <v>885687</v>
      </c>
      <c r="K9" s="21">
        <f t="shared" si="1"/>
        <v>10956250</v>
      </c>
      <c r="L9" s="21">
        <f t="shared" si="1"/>
        <v>286778</v>
      </c>
      <c r="M9" s="21">
        <f t="shared" si="1"/>
        <v>1394982</v>
      </c>
      <c r="N9" s="21">
        <f t="shared" si="1"/>
        <v>12638010</v>
      </c>
      <c r="O9" s="21">
        <f t="shared" si="1"/>
        <v>543229</v>
      </c>
      <c r="P9" s="21">
        <f t="shared" si="1"/>
        <v>1456671</v>
      </c>
      <c r="Q9" s="21">
        <f t="shared" si="1"/>
        <v>1800979</v>
      </c>
      <c r="R9" s="21">
        <f t="shared" si="1"/>
        <v>3800879</v>
      </c>
      <c r="S9" s="21">
        <f t="shared" si="1"/>
        <v>169654</v>
      </c>
      <c r="T9" s="21">
        <f t="shared" si="1"/>
        <v>247052</v>
      </c>
      <c r="U9" s="21">
        <f t="shared" si="1"/>
        <v>4688124</v>
      </c>
      <c r="V9" s="21">
        <f t="shared" si="1"/>
        <v>5104830</v>
      </c>
      <c r="W9" s="21">
        <f t="shared" si="1"/>
        <v>22429406</v>
      </c>
      <c r="X9" s="21">
        <f t="shared" si="1"/>
        <v>86512883</v>
      </c>
      <c r="Y9" s="21">
        <f t="shared" si="1"/>
        <v>-64083477</v>
      </c>
      <c r="Z9" s="4">
        <f>+IF(X9&lt;&gt;0,+(Y9/X9)*100,0)</f>
        <v>-74.07391220565381</v>
      </c>
      <c r="AA9" s="19">
        <f>SUM(AA10:AA14)</f>
        <v>86512883</v>
      </c>
    </row>
    <row r="10" spans="1:27" ht="12.75">
      <c r="A10" s="5" t="s">
        <v>36</v>
      </c>
      <c r="B10" s="3"/>
      <c r="C10" s="22">
        <v>5716320</v>
      </c>
      <c r="D10" s="22"/>
      <c r="E10" s="23">
        <v>12871000</v>
      </c>
      <c r="F10" s="24">
        <v>14932680</v>
      </c>
      <c r="G10" s="24"/>
      <c r="H10" s="24"/>
      <c r="I10" s="24"/>
      <c r="J10" s="24"/>
      <c r="K10" s="24"/>
      <c r="L10" s="24"/>
      <c r="M10" s="24"/>
      <c r="N10" s="24"/>
      <c r="O10" s="24"/>
      <c r="P10" s="24">
        <v>305532</v>
      </c>
      <c r="Q10" s="24"/>
      <c r="R10" s="24">
        <v>305532</v>
      </c>
      <c r="S10" s="24"/>
      <c r="T10" s="24"/>
      <c r="U10" s="24"/>
      <c r="V10" s="24"/>
      <c r="W10" s="24">
        <v>305532</v>
      </c>
      <c r="X10" s="24">
        <v>14932680</v>
      </c>
      <c r="Y10" s="24">
        <v>-14627148</v>
      </c>
      <c r="Z10" s="6">
        <v>-97.95</v>
      </c>
      <c r="AA10" s="22">
        <v>14932680</v>
      </c>
    </row>
    <row r="11" spans="1:27" ht="12.75">
      <c r="A11" s="5" t="s">
        <v>37</v>
      </c>
      <c r="B11" s="3"/>
      <c r="C11" s="22">
        <v>1755284</v>
      </c>
      <c r="D11" s="22"/>
      <c r="E11" s="23">
        <v>1986391</v>
      </c>
      <c r="F11" s="24">
        <v>1292704</v>
      </c>
      <c r="G11" s="24">
        <v>96505</v>
      </c>
      <c r="H11" s="24">
        <v>136314</v>
      </c>
      <c r="I11" s="24">
        <v>124754</v>
      </c>
      <c r="J11" s="24">
        <v>357573</v>
      </c>
      <c r="K11" s="24">
        <v>127127</v>
      </c>
      <c r="L11" s="24">
        <v>103561</v>
      </c>
      <c r="M11" s="24">
        <v>389757</v>
      </c>
      <c r="N11" s="24">
        <v>620445</v>
      </c>
      <c r="O11" s="24">
        <v>171706</v>
      </c>
      <c r="P11" s="24">
        <v>101479</v>
      </c>
      <c r="Q11" s="24">
        <v>49366</v>
      </c>
      <c r="R11" s="24">
        <v>322551</v>
      </c>
      <c r="S11" s="24">
        <v>2762</v>
      </c>
      <c r="T11" s="24">
        <v>-10628</v>
      </c>
      <c r="U11" s="24">
        <v>-17004</v>
      </c>
      <c r="V11" s="24">
        <v>-24870</v>
      </c>
      <c r="W11" s="24">
        <v>1275699</v>
      </c>
      <c r="X11" s="24">
        <v>1292704</v>
      </c>
      <c r="Y11" s="24">
        <v>-17005</v>
      </c>
      <c r="Z11" s="6">
        <v>-1.32</v>
      </c>
      <c r="AA11" s="22">
        <v>1292704</v>
      </c>
    </row>
    <row r="12" spans="1:27" ht="12.75">
      <c r="A12" s="5" t="s">
        <v>38</v>
      </c>
      <c r="B12" s="3"/>
      <c r="C12" s="22">
        <v>20192</v>
      </c>
      <c r="D12" s="22"/>
      <c r="E12" s="23">
        <v>12105679</v>
      </c>
      <c r="F12" s="24">
        <v>27925339</v>
      </c>
      <c r="G12" s="24">
        <v>970335</v>
      </c>
      <c r="H12" s="24">
        <v>741566</v>
      </c>
      <c r="I12" s="24">
        <v>1073696</v>
      </c>
      <c r="J12" s="24">
        <v>2785597</v>
      </c>
      <c r="K12" s="24">
        <v>1136157</v>
      </c>
      <c r="L12" s="24">
        <v>183217</v>
      </c>
      <c r="M12" s="24">
        <v>737479</v>
      </c>
      <c r="N12" s="24">
        <v>2056853</v>
      </c>
      <c r="O12" s="24">
        <v>116522</v>
      </c>
      <c r="P12" s="24">
        <v>779387</v>
      </c>
      <c r="Q12" s="24">
        <v>2195398</v>
      </c>
      <c r="R12" s="24">
        <v>3091307</v>
      </c>
      <c r="S12" s="24">
        <v>39722</v>
      </c>
      <c r="T12" s="24">
        <v>125792</v>
      </c>
      <c r="U12" s="24">
        <v>2127397</v>
      </c>
      <c r="V12" s="24">
        <v>2292911</v>
      </c>
      <c r="W12" s="24">
        <v>10226668</v>
      </c>
      <c r="X12" s="24">
        <v>27925339</v>
      </c>
      <c r="Y12" s="24">
        <v>-17698671</v>
      </c>
      <c r="Z12" s="6">
        <v>-63.38</v>
      </c>
      <c r="AA12" s="22">
        <v>27925339</v>
      </c>
    </row>
    <row r="13" spans="1:27" ht="12.75">
      <c r="A13" s="5" t="s">
        <v>39</v>
      </c>
      <c r="B13" s="3"/>
      <c r="C13" s="22">
        <v>45527897</v>
      </c>
      <c r="D13" s="22"/>
      <c r="E13" s="23">
        <v>16170000</v>
      </c>
      <c r="F13" s="24">
        <v>42362160</v>
      </c>
      <c r="G13" s="24"/>
      <c r="H13" s="24">
        <v>-2257483</v>
      </c>
      <c r="I13" s="24"/>
      <c r="J13" s="24">
        <v>-2257483</v>
      </c>
      <c r="K13" s="24">
        <v>9692966</v>
      </c>
      <c r="L13" s="24"/>
      <c r="M13" s="24">
        <v>267746</v>
      </c>
      <c r="N13" s="24">
        <v>9960712</v>
      </c>
      <c r="O13" s="24">
        <v>255001</v>
      </c>
      <c r="P13" s="24">
        <v>270273</v>
      </c>
      <c r="Q13" s="24">
        <v>-443785</v>
      </c>
      <c r="R13" s="24">
        <v>81489</v>
      </c>
      <c r="S13" s="24">
        <v>127170</v>
      </c>
      <c r="T13" s="24">
        <v>131888</v>
      </c>
      <c r="U13" s="24">
        <v>2577731</v>
      </c>
      <c r="V13" s="24">
        <v>2836789</v>
      </c>
      <c r="W13" s="24">
        <v>10621507</v>
      </c>
      <c r="X13" s="24">
        <v>42362160</v>
      </c>
      <c r="Y13" s="24">
        <v>-31740653</v>
      </c>
      <c r="Z13" s="6">
        <v>-74.93</v>
      </c>
      <c r="AA13" s="22">
        <v>42362160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39312031</v>
      </c>
      <c r="D15" s="19">
        <f>SUM(D16:D18)</f>
        <v>0</v>
      </c>
      <c r="E15" s="20">
        <f t="shared" si="2"/>
        <v>24590000</v>
      </c>
      <c r="F15" s="21">
        <f t="shared" si="2"/>
        <v>26813664</v>
      </c>
      <c r="G15" s="21">
        <f t="shared" si="2"/>
        <v>0</v>
      </c>
      <c r="H15" s="21">
        <f t="shared" si="2"/>
        <v>0</v>
      </c>
      <c r="I15" s="21">
        <f t="shared" si="2"/>
        <v>95610</v>
      </c>
      <c r="J15" s="21">
        <f t="shared" si="2"/>
        <v>95610</v>
      </c>
      <c r="K15" s="21">
        <f t="shared" si="2"/>
        <v>849421</v>
      </c>
      <c r="L15" s="21">
        <f t="shared" si="2"/>
        <v>0</v>
      </c>
      <c r="M15" s="21">
        <f t="shared" si="2"/>
        <v>1097920</v>
      </c>
      <c r="N15" s="21">
        <f t="shared" si="2"/>
        <v>1947341</v>
      </c>
      <c r="O15" s="21">
        <f t="shared" si="2"/>
        <v>4728191</v>
      </c>
      <c r="P15" s="21">
        <f t="shared" si="2"/>
        <v>1278099</v>
      </c>
      <c r="Q15" s="21">
        <f t="shared" si="2"/>
        <v>529151</v>
      </c>
      <c r="R15" s="21">
        <f t="shared" si="2"/>
        <v>6535441</v>
      </c>
      <c r="S15" s="21">
        <f t="shared" si="2"/>
        <v>3690855</v>
      </c>
      <c r="T15" s="21">
        <f t="shared" si="2"/>
        <v>150633</v>
      </c>
      <c r="U15" s="21">
        <f t="shared" si="2"/>
        <v>823462</v>
      </c>
      <c r="V15" s="21">
        <f t="shared" si="2"/>
        <v>4664950</v>
      </c>
      <c r="W15" s="21">
        <f t="shared" si="2"/>
        <v>13243342</v>
      </c>
      <c r="X15" s="21">
        <f t="shared" si="2"/>
        <v>26813664</v>
      </c>
      <c r="Y15" s="21">
        <f t="shared" si="2"/>
        <v>-13570322</v>
      </c>
      <c r="Z15" s="4">
        <f>+IF(X15&lt;&gt;0,+(Y15/X15)*100,0)</f>
        <v>-50.609726443950365</v>
      </c>
      <c r="AA15" s="19">
        <f>SUM(AA16:AA18)</f>
        <v>26813664</v>
      </c>
    </row>
    <row r="16" spans="1:27" ht="12.75">
      <c r="A16" s="5" t="s">
        <v>42</v>
      </c>
      <c r="B16" s="3"/>
      <c r="C16" s="22"/>
      <c r="D16" s="22"/>
      <c r="E16" s="23"/>
      <c r="F16" s="24">
        <v>2223664</v>
      </c>
      <c r="G16" s="24"/>
      <c r="H16" s="24"/>
      <c r="I16" s="24"/>
      <c r="J16" s="24"/>
      <c r="K16" s="24"/>
      <c r="L16" s="24"/>
      <c r="M16" s="24">
        <v>206590</v>
      </c>
      <c r="N16" s="24">
        <v>206590</v>
      </c>
      <c r="O16" s="24"/>
      <c r="P16" s="24"/>
      <c r="Q16" s="24"/>
      <c r="R16" s="24"/>
      <c r="S16" s="24">
        <v>30000</v>
      </c>
      <c r="T16" s="24"/>
      <c r="U16" s="24">
        <v>561770</v>
      </c>
      <c r="V16" s="24">
        <v>591770</v>
      </c>
      <c r="W16" s="24">
        <v>798360</v>
      </c>
      <c r="X16" s="24">
        <v>2223664</v>
      </c>
      <c r="Y16" s="24">
        <v>-1425304</v>
      </c>
      <c r="Z16" s="6">
        <v>-64.1</v>
      </c>
      <c r="AA16" s="22">
        <v>2223664</v>
      </c>
    </row>
    <row r="17" spans="1:27" ht="12.75">
      <c r="A17" s="5" t="s">
        <v>43</v>
      </c>
      <c r="B17" s="3"/>
      <c r="C17" s="22">
        <v>39312031</v>
      </c>
      <c r="D17" s="22"/>
      <c r="E17" s="23">
        <v>24590000</v>
      </c>
      <c r="F17" s="24">
        <v>24590000</v>
      </c>
      <c r="G17" s="24"/>
      <c r="H17" s="24"/>
      <c r="I17" s="24">
        <v>95610</v>
      </c>
      <c r="J17" s="24">
        <v>95610</v>
      </c>
      <c r="K17" s="24">
        <v>849421</v>
      </c>
      <c r="L17" s="24"/>
      <c r="M17" s="24">
        <v>891330</v>
      </c>
      <c r="N17" s="24">
        <v>1740751</v>
      </c>
      <c r="O17" s="24">
        <v>4728191</v>
      </c>
      <c r="P17" s="24">
        <v>1278099</v>
      </c>
      <c r="Q17" s="24">
        <v>529151</v>
      </c>
      <c r="R17" s="24">
        <v>6535441</v>
      </c>
      <c r="S17" s="24">
        <v>3660855</v>
      </c>
      <c r="T17" s="24">
        <v>150633</v>
      </c>
      <c r="U17" s="24">
        <v>261692</v>
      </c>
      <c r="V17" s="24">
        <v>4073180</v>
      </c>
      <c r="W17" s="24">
        <v>12444982</v>
      </c>
      <c r="X17" s="24">
        <v>24590000</v>
      </c>
      <c r="Y17" s="24">
        <v>-12145018</v>
      </c>
      <c r="Z17" s="6">
        <v>-49.39</v>
      </c>
      <c r="AA17" s="22">
        <v>24590000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394577632</v>
      </c>
      <c r="D19" s="19">
        <f>SUM(D20:D23)</f>
        <v>0</v>
      </c>
      <c r="E19" s="20">
        <f t="shared" si="3"/>
        <v>455037612</v>
      </c>
      <c r="F19" s="21">
        <f t="shared" si="3"/>
        <v>448751237</v>
      </c>
      <c r="G19" s="21">
        <f t="shared" si="3"/>
        <v>81020128</v>
      </c>
      <c r="H19" s="21">
        <f t="shared" si="3"/>
        <v>28314593</v>
      </c>
      <c r="I19" s="21">
        <f t="shared" si="3"/>
        <v>27974718</v>
      </c>
      <c r="J19" s="21">
        <f t="shared" si="3"/>
        <v>137309439</v>
      </c>
      <c r="K19" s="21">
        <f t="shared" si="3"/>
        <v>26217323</v>
      </c>
      <c r="L19" s="21">
        <f t="shared" si="3"/>
        <v>22906468</v>
      </c>
      <c r="M19" s="21">
        <f t="shared" si="3"/>
        <v>25112422</v>
      </c>
      <c r="N19" s="21">
        <f t="shared" si="3"/>
        <v>74236213</v>
      </c>
      <c r="O19" s="21">
        <f t="shared" si="3"/>
        <v>28452811</v>
      </c>
      <c r="P19" s="21">
        <f t="shared" si="3"/>
        <v>26644198</v>
      </c>
      <c r="Q19" s="21">
        <f t="shared" si="3"/>
        <v>25377178</v>
      </c>
      <c r="R19" s="21">
        <f t="shared" si="3"/>
        <v>80474187</v>
      </c>
      <c r="S19" s="21">
        <f t="shared" si="3"/>
        <v>23571188</v>
      </c>
      <c r="T19" s="21">
        <f t="shared" si="3"/>
        <v>23252347</v>
      </c>
      <c r="U19" s="21">
        <f t="shared" si="3"/>
        <v>57849116</v>
      </c>
      <c r="V19" s="21">
        <f t="shared" si="3"/>
        <v>104672651</v>
      </c>
      <c r="W19" s="21">
        <f t="shared" si="3"/>
        <v>396692490</v>
      </c>
      <c r="X19" s="21">
        <f t="shared" si="3"/>
        <v>448751237</v>
      </c>
      <c r="Y19" s="21">
        <f t="shared" si="3"/>
        <v>-52058747</v>
      </c>
      <c r="Z19" s="4">
        <f>+IF(X19&lt;&gt;0,+(Y19/X19)*100,0)</f>
        <v>-11.600803007925748</v>
      </c>
      <c r="AA19" s="19">
        <f>SUM(AA20:AA23)</f>
        <v>448751237</v>
      </c>
    </row>
    <row r="20" spans="1:27" ht="12.75">
      <c r="A20" s="5" t="s">
        <v>46</v>
      </c>
      <c r="B20" s="3"/>
      <c r="C20" s="22">
        <v>237575597</v>
      </c>
      <c r="D20" s="22"/>
      <c r="E20" s="23">
        <v>268494867</v>
      </c>
      <c r="F20" s="24">
        <v>247396781</v>
      </c>
      <c r="G20" s="24">
        <v>22229208</v>
      </c>
      <c r="H20" s="24">
        <v>23234877</v>
      </c>
      <c r="I20" s="24">
        <v>21685486</v>
      </c>
      <c r="J20" s="24">
        <v>67149571</v>
      </c>
      <c r="K20" s="24">
        <v>18974082</v>
      </c>
      <c r="L20" s="24">
        <v>17719415</v>
      </c>
      <c r="M20" s="24">
        <v>19828208</v>
      </c>
      <c r="N20" s="24">
        <v>56521705</v>
      </c>
      <c r="O20" s="24">
        <v>21041595</v>
      </c>
      <c r="P20" s="24">
        <v>17156432</v>
      </c>
      <c r="Q20" s="24">
        <v>19962949</v>
      </c>
      <c r="R20" s="24">
        <v>58160976</v>
      </c>
      <c r="S20" s="24">
        <v>18810948</v>
      </c>
      <c r="T20" s="24">
        <v>16420552</v>
      </c>
      <c r="U20" s="24">
        <v>25647289</v>
      </c>
      <c r="V20" s="24">
        <v>60878789</v>
      </c>
      <c r="W20" s="24">
        <v>242711041</v>
      </c>
      <c r="X20" s="24">
        <v>247396781</v>
      </c>
      <c r="Y20" s="24">
        <v>-4685740</v>
      </c>
      <c r="Z20" s="6">
        <v>-1.89</v>
      </c>
      <c r="AA20" s="22">
        <v>247396781</v>
      </c>
    </row>
    <row r="21" spans="1:27" ht="12.75">
      <c r="A21" s="5" t="s">
        <v>47</v>
      </c>
      <c r="B21" s="3"/>
      <c r="C21" s="22">
        <v>88902550</v>
      </c>
      <c r="D21" s="22"/>
      <c r="E21" s="23">
        <v>113725703</v>
      </c>
      <c r="F21" s="24">
        <v>129479152</v>
      </c>
      <c r="G21" s="24">
        <v>6732521</v>
      </c>
      <c r="H21" s="24">
        <v>4741067</v>
      </c>
      <c r="I21" s="24">
        <v>6000329</v>
      </c>
      <c r="J21" s="24">
        <v>17473917</v>
      </c>
      <c r="K21" s="24">
        <v>7186336</v>
      </c>
      <c r="L21" s="24">
        <v>5152155</v>
      </c>
      <c r="M21" s="24">
        <v>5148403</v>
      </c>
      <c r="N21" s="24">
        <v>17486894</v>
      </c>
      <c r="O21" s="24">
        <v>6970197</v>
      </c>
      <c r="P21" s="24">
        <v>9325293</v>
      </c>
      <c r="Q21" s="24">
        <v>5241179</v>
      </c>
      <c r="R21" s="24">
        <v>21536669</v>
      </c>
      <c r="S21" s="24">
        <v>4763834</v>
      </c>
      <c r="T21" s="24">
        <v>6830235</v>
      </c>
      <c r="U21" s="24">
        <v>14351637</v>
      </c>
      <c r="V21" s="24">
        <v>25945706</v>
      </c>
      <c r="W21" s="24">
        <v>82443186</v>
      </c>
      <c r="X21" s="24">
        <v>129479152</v>
      </c>
      <c r="Y21" s="24">
        <v>-47035966</v>
      </c>
      <c r="Z21" s="6">
        <v>-36.33</v>
      </c>
      <c r="AA21" s="22">
        <v>129479152</v>
      </c>
    </row>
    <row r="22" spans="1:27" ht="12.75">
      <c r="A22" s="5" t="s">
        <v>48</v>
      </c>
      <c r="B22" s="3"/>
      <c r="C22" s="25">
        <v>41752389</v>
      </c>
      <c r="D22" s="25"/>
      <c r="E22" s="26">
        <v>44388762</v>
      </c>
      <c r="F22" s="27">
        <v>43833031</v>
      </c>
      <c r="G22" s="27">
        <v>33296656</v>
      </c>
      <c r="H22" s="27">
        <v>161248</v>
      </c>
      <c r="I22" s="27">
        <v>292379</v>
      </c>
      <c r="J22" s="27">
        <v>33750283</v>
      </c>
      <c r="K22" s="27">
        <v>55281</v>
      </c>
      <c r="L22" s="27">
        <v>-3926</v>
      </c>
      <c r="M22" s="27">
        <v>83214</v>
      </c>
      <c r="N22" s="27">
        <v>134569</v>
      </c>
      <c r="O22" s="27">
        <v>362409</v>
      </c>
      <c r="P22" s="27">
        <v>86822</v>
      </c>
      <c r="Q22" s="27">
        <v>106939</v>
      </c>
      <c r="R22" s="27">
        <v>556170</v>
      </c>
      <c r="S22" s="27">
        <v>-1670</v>
      </c>
      <c r="T22" s="27">
        <v>1246</v>
      </c>
      <c r="U22" s="27">
        <v>8998824</v>
      </c>
      <c r="V22" s="27">
        <v>8998400</v>
      </c>
      <c r="W22" s="27">
        <v>43439422</v>
      </c>
      <c r="X22" s="27">
        <v>43833031</v>
      </c>
      <c r="Y22" s="27">
        <v>-393609</v>
      </c>
      <c r="Z22" s="7">
        <v>-0.9</v>
      </c>
      <c r="AA22" s="25">
        <v>43833031</v>
      </c>
    </row>
    <row r="23" spans="1:27" ht="12.75">
      <c r="A23" s="5" t="s">
        <v>49</v>
      </c>
      <c r="B23" s="3"/>
      <c r="C23" s="22">
        <v>26347096</v>
      </c>
      <c r="D23" s="22"/>
      <c r="E23" s="23">
        <v>28428280</v>
      </c>
      <c r="F23" s="24">
        <v>28042273</v>
      </c>
      <c r="G23" s="24">
        <v>18761743</v>
      </c>
      <c r="H23" s="24">
        <v>177401</v>
      </c>
      <c r="I23" s="24">
        <v>-3476</v>
      </c>
      <c r="J23" s="24">
        <v>18935668</v>
      </c>
      <c r="K23" s="24">
        <v>1624</v>
      </c>
      <c r="L23" s="24">
        <v>38824</v>
      </c>
      <c r="M23" s="24">
        <v>52597</v>
      </c>
      <c r="N23" s="24">
        <v>93045</v>
      </c>
      <c r="O23" s="24">
        <v>78610</v>
      </c>
      <c r="P23" s="24">
        <v>75651</v>
      </c>
      <c r="Q23" s="24">
        <v>66111</v>
      </c>
      <c r="R23" s="24">
        <v>220372</v>
      </c>
      <c r="S23" s="24">
        <v>-1924</v>
      </c>
      <c r="T23" s="24">
        <v>314</v>
      </c>
      <c r="U23" s="24">
        <v>8851366</v>
      </c>
      <c r="V23" s="24">
        <v>8849756</v>
      </c>
      <c r="W23" s="24">
        <v>28098841</v>
      </c>
      <c r="X23" s="24">
        <v>28042273</v>
      </c>
      <c r="Y23" s="24">
        <v>56568</v>
      </c>
      <c r="Z23" s="6">
        <v>0.2</v>
      </c>
      <c r="AA23" s="22">
        <v>28042273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650938391</v>
      </c>
      <c r="D25" s="40">
        <f>+D5+D9+D15+D19+D24</f>
        <v>0</v>
      </c>
      <c r="E25" s="41">
        <f t="shared" si="4"/>
        <v>690581044</v>
      </c>
      <c r="F25" s="42">
        <f t="shared" si="4"/>
        <v>729221998</v>
      </c>
      <c r="G25" s="42">
        <f t="shared" si="4"/>
        <v>208557484</v>
      </c>
      <c r="H25" s="42">
        <f t="shared" si="4"/>
        <v>29798294</v>
      </c>
      <c r="I25" s="42">
        <f t="shared" si="4"/>
        <v>44784603</v>
      </c>
      <c r="J25" s="42">
        <f t="shared" si="4"/>
        <v>283140381</v>
      </c>
      <c r="K25" s="42">
        <f t="shared" si="4"/>
        <v>30064018</v>
      </c>
      <c r="L25" s="42">
        <f t="shared" si="4"/>
        <v>30565064</v>
      </c>
      <c r="M25" s="42">
        <f t="shared" si="4"/>
        <v>56384523</v>
      </c>
      <c r="N25" s="42">
        <f t="shared" si="4"/>
        <v>117013605</v>
      </c>
      <c r="O25" s="42">
        <f t="shared" si="4"/>
        <v>37736090</v>
      </c>
      <c r="P25" s="42">
        <f t="shared" si="4"/>
        <v>32342270</v>
      </c>
      <c r="Q25" s="42">
        <f t="shared" si="4"/>
        <v>47759733</v>
      </c>
      <c r="R25" s="42">
        <f t="shared" si="4"/>
        <v>117838093</v>
      </c>
      <c r="S25" s="42">
        <f t="shared" si="4"/>
        <v>29554007</v>
      </c>
      <c r="T25" s="42">
        <f t="shared" si="4"/>
        <v>21263130</v>
      </c>
      <c r="U25" s="42">
        <f t="shared" si="4"/>
        <v>29965831</v>
      </c>
      <c r="V25" s="42">
        <f t="shared" si="4"/>
        <v>80782968</v>
      </c>
      <c r="W25" s="42">
        <f t="shared" si="4"/>
        <v>598775047</v>
      </c>
      <c r="X25" s="42">
        <f t="shared" si="4"/>
        <v>729221998</v>
      </c>
      <c r="Y25" s="42">
        <f t="shared" si="4"/>
        <v>-130446951</v>
      </c>
      <c r="Z25" s="43">
        <f>+IF(X25&lt;&gt;0,+(Y25/X25)*100,0)</f>
        <v>-17.88851013241101</v>
      </c>
      <c r="AA25" s="40">
        <f>+AA5+AA9+AA15+AA19+AA24</f>
        <v>729221998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101300936</v>
      </c>
      <c r="D28" s="19">
        <f>SUM(D29:D31)</f>
        <v>0</v>
      </c>
      <c r="E28" s="20">
        <f t="shared" si="5"/>
        <v>166673085</v>
      </c>
      <c r="F28" s="21">
        <f t="shared" si="5"/>
        <v>160477884</v>
      </c>
      <c r="G28" s="21">
        <f t="shared" si="5"/>
        <v>13330407</v>
      </c>
      <c r="H28" s="21">
        <f t="shared" si="5"/>
        <v>10634878</v>
      </c>
      <c r="I28" s="21">
        <f t="shared" si="5"/>
        <v>10011886</v>
      </c>
      <c r="J28" s="21">
        <f t="shared" si="5"/>
        <v>33977171</v>
      </c>
      <c r="K28" s="21">
        <f t="shared" si="5"/>
        <v>11832926</v>
      </c>
      <c r="L28" s="21">
        <f t="shared" si="5"/>
        <v>15554784</v>
      </c>
      <c r="M28" s="21">
        <f t="shared" si="5"/>
        <v>13786219</v>
      </c>
      <c r="N28" s="21">
        <f t="shared" si="5"/>
        <v>41173929</v>
      </c>
      <c r="O28" s="21">
        <f t="shared" si="5"/>
        <v>10475691</v>
      </c>
      <c r="P28" s="21">
        <f t="shared" si="5"/>
        <v>9784724</v>
      </c>
      <c r="Q28" s="21">
        <f t="shared" si="5"/>
        <v>11278652</v>
      </c>
      <c r="R28" s="21">
        <f t="shared" si="5"/>
        <v>31539067</v>
      </c>
      <c r="S28" s="21">
        <f t="shared" si="5"/>
        <v>9998600</v>
      </c>
      <c r="T28" s="21">
        <f t="shared" si="5"/>
        <v>8521844</v>
      </c>
      <c r="U28" s="21">
        <f t="shared" si="5"/>
        <v>15137985</v>
      </c>
      <c r="V28" s="21">
        <f t="shared" si="5"/>
        <v>33658429</v>
      </c>
      <c r="W28" s="21">
        <f t="shared" si="5"/>
        <v>140348596</v>
      </c>
      <c r="X28" s="21">
        <f t="shared" si="5"/>
        <v>160477884</v>
      </c>
      <c r="Y28" s="21">
        <f t="shared" si="5"/>
        <v>-20129288</v>
      </c>
      <c r="Z28" s="4">
        <f>+IF(X28&lt;&gt;0,+(Y28/X28)*100,0)</f>
        <v>-12.543340863093633</v>
      </c>
      <c r="AA28" s="19">
        <f>SUM(AA29:AA31)</f>
        <v>160477884</v>
      </c>
    </row>
    <row r="29" spans="1:27" ht="12.75">
      <c r="A29" s="5" t="s">
        <v>32</v>
      </c>
      <c r="B29" s="3"/>
      <c r="C29" s="22">
        <v>52302996</v>
      </c>
      <c r="D29" s="22"/>
      <c r="E29" s="23">
        <v>84997943</v>
      </c>
      <c r="F29" s="24">
        <v>79599156</v>
      </c>
      <c r="G29" s="24">
        <v>7771646</v>
      </c>
      <c r="H29" s="24">
        <v>5058410</v>
      </c>
      <c r="I29" s="24">
        <v>4915213</v>
      </c>
      <c r="J29" s="24">
        <v>17745269</v>
      </c>
      <c r="K29" s="24">
        <v>6879291</v>
      </c>
      <c r="L29" s="24">
        <v>8277575</v>
      </c>
      <c r="M29" s="24">
        <v>8940594</v>
      </c>
      <c r="N29" s="24">
        <v>24097460</v>
      </c>
      <c r="O29" s="24">
        <v>5250151</v>
      </c>
      <c r="P29" s="24">
        <v>3523540</v>
      </c>
      <c r="Q29" s="24">
        <v>4544240</v>
      </c>
      <c r="R29" s="24">
        <v>13317931</v>
      </c>
      <c r="S29" s="24">
        <v>3737040</v>
      </c>
      <c r="T29" s="24">
        <v>2961628</v>
      </c>
      <c r="U29" s="24">
        <v>7503292</v>
      </c>
      <c r="V29" s="24">
        <v>14201960</v>
      </c>
      <c r="W29" s="24">
        <v>69362620</v>
      </c>
      <c r="X29" s="24">
        <v>79599156</v>
      </c>
      <c r="Y29" s="24">
        <v>-10236536</v>
      </c>
      <c r="Z29" s="6">
        <v>-12.86</v>
      </c>
      <c r="AA29" s="22">
        <v>79599156</v>
      </c>
    </row>
    <row r="30" spans="1:27" ht="12.75">
      <c r="A30" s="5" t="s">
        <v>33</v>
      </c>
      <c r="B30" s="3"/>
      <c r="C30" s="25">
        <v>47206397</v>
      </c>
      <c r="D30" s="25"/>
      <c r="E30" s="26">
        <v>79376146</v>
      </c>
      <c r="F30" s="27">
        <v>78682452</v>
      </c>
      <c r="G30" s="27">
        <v>5430145</v>
      </c>
      <c r="H30" s="27">
        <v>5489641</v>
      </c>
      <c r="I30" s="27">
        <v>4962949</v>
      </c>
      <c r="J30" s="27">
        <v>15882735</v>
      </c>
      <c r="K30" s="27">
        <v>4788756</v>
      </c>
      <c r="L30" s="27">
        <v>7100852</v>
      </c>
      <c r="M30" s="27">
        <v>4721386</v>
      </c>
      <c r="N30" s="27">
        <v>16610994</v>
      </c>
      <c r="O30" s="27">
        <v>5031993</v>
      </c>
      <c r="P30" s="27">
        <v>6050732</v>
      </c>
      <c r="Q30" s="27">
        <v>6576080</v>
      </c>
      <c r="R30" s="27">
        <v>17658805</v>
      </c>
      <c r="S30" s="27">
        <v>6086511</v>
      </c>
      <c r="T30" s="27">
        <v>5435749</v>
      </c>
      <c r="U30" s="27">
        <v>7457264</v>
      </c>
      <c r="V30" s="27">
        <v>18979524</v>
      </c>
      <c r="W30" s="27">
        <v>69132058</v>
      </c>
      <c r="X30" s="27">
        <v>78682452</v>
      </c>
      <c r="Y30" s="27">
        <v>-9550394</v>
      </c>
      <c r="Z30" s="7">
        <v>-12.14</v>
      </c>
      <c r="AA30" s="25">
        <v>78682452</v>
      </c>
    </row>
    <row r="31" spans="1:27" ht="12.75">
      <c r="A31" s="5" t="s">
        <v>34</v>
      </c>
      <c r="B31" s="3"/>
      <c r="C31" s="22">
        <v>1791543</v>
      </c>
      <c r="D31" s="22"/>
      <c r="E31" s="23">
        <v>2298996</v>
      </c>
      <c r="F31" s="24">
        <v>2196276</v>
      </c>
      <c r="G31" s="24">
        <v>128616</v>
      </c>
      <c r="H31" s="24">
        <v>86827</v>
      </c>
      <c r="I31" s="24">
        <v>133724</v>
      </c>
      <c r="J31" s="24">
        <v>349167</v>
      </c>
      <c r="K31" s="24">
        <v>164879</v>
      </c>
      <c r="L31" s="24">
        <v>176357</v>
      </c>
      <c r="M31" s="24">
        <v>124239</v>
      </c>
      <c r="N31" s="24">
        <v>465475</v>
      </c>
      <c r="O31" s="24">
        <v>193547</v>
      </c>
      <c r="P31" s="24">
        <v>210452</v>
      </c>
      <c r="Q31" s="24">
        <v>158332</v>
      </c>
      <c r="R31" s="24">
        <v>562331</v>
      </c>
      <c r="S31" s="24">
        <v>175049</v>
      </c>
      <c r="T31" s="24">
        <v>124467</v>
      </c>
      <c r="U31" s="24">
        <v>177429</v>
      </c>
      <c r="V31" s="24">
        <v>476945</v>
      </c>
      <c r="W31" s="24">
        <v>1853918</v>
      </c>
      <c r="X31" s="24">
        <v>2196276</v>
      </c>
      <c r="Y31" s="24">
        <v>-342358</v>
      </c>
      <c r="Z31" s="6">
        <v>-15.59</v>
      </c>
      <c r="AA31" s="22">
        <v>2196276</v>
      </c>
    </row>
    <row r="32" spans="1:27" ht="12.75">
      <c r="A32" s="2" t="s">
        <v>35</v>
      </c>
      <c r="B32" s="3"/>
      <c r="C32" s="19">
        <f aca="true" t="shared" si="6" ref="C32:Y32">SUM(C33:C37)</f>
        <v>117912916</v>
      </c>
      <c r="D32" s="19">
        <f>SUM(D33:D37)</f>
        <v>0</v>
      </c>
      <c r="E32" s="20">
        <f t="shared" si="6"/>
        <v>137089123</v>
      </c>
      <c r="F32" s="21">
        <f t="shared" si="6"/>
        <v>146425923</v>
      </c>
      <c r="G32" s="21">
        <f t="shared" si="6"/>
        <v>5964393</v>
      </c>
      <c r="H32" s="21">
        <f t="shared" si="6"/>
        <v>8094338</v>
      </c>
      <c r="I32" s="21">
        <f t="shared" si="6"/>
        <v>8506304</v>
      </c>
      <c r="J32" s="21">
        <f t="shared" si="6"/>
        <v>22565035</v>
      </c>
      <c r="K32" s="21">
        <f t="shared" si="6"/>
        <v>14616563</v>
      </c>
      <c r="L32" s="21">
        <f t="shared" si="6"/>
        <v>10782127</v>
      </c>
      <c r="M32" s="21">
        <f t="shared" si="6"/>
        <v>8605188</v>
      </c>
      <c r="N32" s="21">
        <f t="shared" si="6"/>
        <v>34003878</v>
      </c>
      <c r="O32" s="21">
        <f t="shared" si="6"/>
        <v>7984984</v>
      </c>
      <c r="P32" s="21">
        <f t="shared" si="6"/>
        <v>7323133</v>
      </c>
      <c r="Q32" s="21">
        <f t="shared" si="6"/>
        <v>74412</v>
      </c>
      <c r="R32" s="21">
        <f t="shared" si="6"/>
        <v>15382529</v>
      </c>
      <c r="S32" s="21">
        <f t="shared" si="6"/>
        <v>7548646</v>
      </c>
      <c r="T32" s="21">
        <f t="shared" si="6"/>
        <v>8483762</v>
      </c>
      <c r="U32" s="21">
        <f t="shared" si="6"/>
        <v>9520810</v>
      </c>
      <c r="V32" s="21">
        <f t="shared" si="6"/>
        <v>25553218</v>
      </c>
      <c r="W32" s="21">
        <f t="shared" si="6"/>
        <v>97504660</v>
      </c>
      <c r="X32" s="21">
        <f t="shared" si="6"/>
        <v>146425923</v>
      </c>
      <c r="Y32" s="21">
        <f t="shared" si="6"/>
        <v>-48921263</v>
      </c>
      <c r="Z32" s="4">
        <f>+IF(X32&lt;&gt;0,+(Y32/X32)*100,0)</f>
        <v>-33.41024730982915</v>
      </c>
      <c r="AA32" s="19">
        <f>SUM(AA33:AA37)</f>
        <v>146425923</v>
      </c>
    </row>
    <row r="33" spans="1:27" ht="12.75">
      <c r="A33" s="5" t="s">
        <v>36</v>
      </c>
      <c r="B33" s="3"/>
      <c r="C33" s="22">
        <v>18753503</v>
      </c>
      <c r="D33" s="22"/>
      <c r="E33" s="23">
        <v>23001451</v>
      </c>
      <c r="F33" s="24">
        <v>21658902</v>
      </c>
      <c r="G33" s="24">
        <v>1470710</v>
      </c>
      <c r="H33" s="24">
        <v>1719379</v>
      </c>
      <c r="I33" s="24">
        <v>1542545</v>
      </c>
      <c r="J33" s="24">
        <v>4732634</v>
      </c>
      <c r="K33" s="24">
        <v>1621938</v>
      </c>
      <c r="L33" s="24">
        <v>2561888</v>
      </c>
      <c r="M33" s="24">
        <v>1692371</v>
      </c>
      <c r="N33" s="24">
        <v>5876197</v>
      </c>
      <c r="O33" s="24">
        <v>1548704</v>
      </c>
      <c r="P33" s="24">
        <v>1531757</v>
      </c>
      <c r="Q33" s="24">
        <v>1811043</v>
      </c>
      <c r="R33" s="24">
        <v>4891504</v>
      </c>
      <c r="S33" s="24">
        <v>1527534</v>
      </c>
      <c r="T33" s="24">
        <v>1451150</v>
      </c>
      <c r="U33" s="24">
        <v>1850831</v>
      </c>
      <c r="V33" s="24">
        <v>4829515</v>
      </c>
      <c r="W33" s="24">
        <v>20329850</v>
      </c>
      <c r="X33" s="24">
        <v>21658902</v>
      </c>
      <c r="Y33" s="24">
        <v>-1329052</v>
      </c>
      <c r="Z33" s="6">
        <v>-6.14</v>
      </c>
      <c r="AA33" s="22">
        <v>21658902</v>
      </c>
    </row>
    <row r="34" spans="1:27" ht="12.75">
      <c r="A34" s="5" t="s">
        <v>37</v>
      </c>
      <c r="B34" s="3"/>
      <c r="C34" s="22">
        <v>35059365</v>
      </c>
      <c r="D34" s="22"/>
      <c r="E34" s="23">
        <v>42672378</v>
      </c>
      <c r="F34" s="24">
        <v>35246390</v>
      </c>
      <c r="G34" s="24">
        <v>2087259</v>
      </c>
      <c r="H34" s="24">
        <v>2776486</v>
      </c>
      <c r="I34" s="24">
        <v>2760369</v>
      </c>
      <c r="J34" s="24">
        <v>7624114</v>
      </c>
      <c r="K34" s="24">
        <v>2843105</v>
      </c>
      <c r="L34" s="24">
        <v>3646487</v>
      </c>
      <c r="M34" s="24">
        <v>3203829</v>
      </c>
      <c r="N34" s="24">
        <v>9693421</v>
      </c>
      <c r="O34" s="24">
        <v>2581162</v>
      </c>
      <c r="P34" s="24">
        <v>3155497</v>
      </c>
      <c r="Q34" s="24">
        <v>1155119</v>
      </c>
      <c r="R34" s="24">
        <v>6891778</v>
      </c>
      <c r="S34" s="24">
        <v>2772599</v>
      </c>
      <c r="T34" s="24">
        <v>2957660</v>
      </c>
      <c r="U34" s="24">
        <v>2211452</v>
      </c>
      <c r="V34" s="24">
        <v>7941711</v>
      </c>
      <c r="W34" s="24">
        <v>32151024</v>
      </c>
      <c r="X34" s="24">
        <v>35246390</v>
      </c>
      <c r="Y34" s="24">
        <v>-3095366</v>
      </c>
      <c r="Z34" s="6">
        <v>-8.78</v>
      </c>
      <c r="AA34" s="22">
        <v>35246390</v>
      </c>
    </row>
    <row r="35" spans="1:27" ht="12.75">
      <c r="A35" s="5" t="s">
        <v>38</v>
      </c>
      <c r="B35" s="3"/>
      <c r="C35" s="22">
        <v>9330128</v>
      </c>
      <c r="D35" s="22"/>
      <c r="E35" s="23">
        <v>44682118</v>
      </c>
      <c r="F35" s="24">
        <v>47775890</v>
      </c>
      <c r="G35" s="24">
        <v>2057172</v>
      </c>
      <c r="H35" s="24">
        <v>2833267</v>
      </c>
      <c r="I35" s="24">
        <v>2572962</v>
      </c>
      <c r="J35" s="24">
        <v>7463401</v>
      </c>
      <c r="K35" s="24">
        <v>2585791</v>
      </c>
      <c r="L35" s="24">
        <v>3720723</v>
      </c>
      <c r="M35" s="24">
        <v>2382958</v>
      </c>
      <c r="N35" s="24">
        <v>8689472</v>
      </c>
      <c r="O35" s="24">
        <v>2911523</v>
      </c>
      <c r="P35" s="24">
        <v>2240888</v>
      </c>
      <c r="Q35" s="24">
        <v>83742</v>
      </c>
      <c r="R35" s="24">
        <v>5236153</v>
      </c>
      <c r="S35" s="24">
        <v>2364586</v>
      </c>
      <c r="T35" s="24">
        <v>3236162</v>
      </c>
      <c r="U35" s="24">
        <v>3586518</v>
      </c>
      <c r="V35" s="24">
        <v>9187266</v>
      </c>
      <c r="W35" s="24">
        <v>30576292</v>
      </c>
      <c r="X35" s="24">
        <v>47775890</v>
      </c>
      <c r="Y35" s="24">
        <v>-17199598</v>
      </c>
      <c r="Z35" s="6">
        <v>-36</v>
      </c>
      <c r="AA35" s="22">
        <v>47775890</v>
      </c>
    </row>
    <row r="36" spans="1:27" ht="12.75">
      <c r="A36" s="5" t="s">
        <v>39</v>
      </c>
      <c r="B36" s="3"/>
      <c r="C36" s="22">
        <v>54769920</v>
      </c>
      <c r="D36" s="22"/>
      <c r="E36" s="23">
        <v>26733176</v>
      </c>
      <c r="F36" s="24">
        <v>41744741</v>
      </c>
      <c r="G36" s="24">
        <v>349252</v>
      </c>
      <c r="H36" s="24">
        <v>765206</v>
      </c>
      <c r="I36" s="24">
        <v>1630428</v>
      </c>
      <c r="J36" s="24">
        <v>2744886</v>
      </c>
      <c r="K36" s="24">
        <v>7565729</v>
      </c>
      <c r="L36" s="24">
        <v>853029</v>
      </c>
      <c r="M36" s="24">
        <v>1326030</v>
      </c>
      <c r="N36" s="24">
        <v>9744788</v>
      </c>
      <c r="O36" s="24">
        <v>943595</v>
      </c>
      <c r="P36" s="24">
        <v>394991</v>
      </c>
      <c r="Q36" s="24">
        <v>-2975492</v>
      </c>
      <c r="R36" s="24">
        <v>-1636906</v>
      </c>
      <c r="S36" s="24">
        <v>883927</v>
      </c>
      <c r="T36" s="24">
        <v>838790</v>
      </c>
      <c r="U36" s="24">
        <v>1872009</v>
      </c>
      <c r="V36" s="24">
        <v>3594726</v>
      </c>
      <c r="W36" s="24">
        <v>14447494</v>
      </c>
      <c r="X36" s="24">
        <v>41744741</v>
      </c>
      <c r="Y36" s="24">
        <v>-27297247</v>
      </c>
      <c r="Z36" s="6">
        <v>-65.39</v>
      </c>
      <c r="AA36" s="22">
        <v>41744741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82317730</v>
      </c>
      <c r="D38" s="19">
        <f>SUM(D39:D41)</f>
        <v>0</v>
      </c>
      <c r="E38" s="20">
        <f t="shared" si="7"/>
        <v>63779388</v>
      </c>
      <c r="F38" s="21">
        <f t="shared" si="7"/>
        <v>61021145</v>
      </c>
      <c r="G38" s="21">
        <f t="shared" si="7"/>
        <v>3522026</v>
      </c>
      <c r="H38" s="21">
        <f t="shared" si="7"/>
        <v>3777194</v>
      </c>
      <c r="I38" s="21">
        <f t="shared" si="7"/>
        <v>3884259</v>
      </c>
      <c r="J38" s="21">
        <f t="shared" si="7"/>
        <v>11183479</v>
      </c>
      <c r="K38" s="21">
        <f t="shared" si="7"/>
        <v>4179568</v>
      </c>
      <c r="L38" s="21">
        <f t="shared" si="7"/>
        <v>5921397</v>
      </c>
      <c r="M38" s="21">
        <f t="shared" si="7"/>
        <v>4329658</v>
      </c>
      <c r="N38" s="21">
        <f t="shared" si="7"/>
        <v>14430623</v>
      </c>
      <c r="O38" s="21">
        <f t="shared" si="7"/>
        <v>4080257</v>
      </c>
      <c r="P38" s="21">
        <f t="shared" si="7"/>
        <v>3455482</v>
      </c>
      <c r="Q38" s="21">
        <f t="shared" si="7"/>
        <v>6255923</v>
      </c>
      <c r="R38" s="21">
        <f t="shared" si="7"/>
        <v>13791662</v>
      </c>
      <c r="S38" s="21">
        <f t="shared" si="7"/>
        <v>5306449</v>
      </c>
      <c r="T38" s="21">
        <f t="shared" si="7"/>
        <v>3826077</v>
      </c>
      <c r="U38" s="21">
        <f t="shared" si="7"/>
        <v>6538409</v>
      </c>
      <c r="V38" s="21">
        <f t="shared" si="7"/>
        <v>15670935</v>
      </c>
      <c r="W38" s="21">
        <f t="shared" si="7"/>
        <v>55076699</v>
      </c>
      <c r="X38" s="21">
        <f t="shared" si="7"/>
        <v>61021145</v>
      </c>
      <c r="Y38" s="21">
        <f t="shared" si="7"/>
        <v>-5944446</v>
      </c>
      <c r="Z38" s="4">
        <f>+IF(X38&lt;&gt;0,+(Y38/X38)*100,0)</f>
        <v>-9.741616615027462</v>
      </c>
      <c r="AA38" s="19">
        <f>SUM(AA39:AA41)</f>
        <v>61021145</v>
      </c>
    </row>
    <row r="39" spans="1:27" ht="12.75">
      <c r="A39" s="5" t="s">
        <v>42</v>
      </c>
      <c r="B39" s="3"/>
      <c r="C39" s="22">
        <v>19833294</v>
      </c>
      <c r="D39" s="22"/>
      <c r="E39" s="23">
        <v>25062461</v>
      </c>
      <c r="F39" s="24">
        <v>23219159</v>
      </c>
      <c r="G39" s="24">
        <v>1294475</v>
      </c>
      <c r="H39" s="24">
        <v>1489042</v>
      </c>
      <c r="I39" s="24">
        <v>1508900</v>
      </c>
      <c r="J39" s="24">
        <v>4292417</v>
      </c>
      <c r="K39" s="24">
        <v>1646491</v>
      </c>
      <c r="L39" s="24">
        <v>2274026</v>
      </c>
      <c r="M39" s="24">
        <v>1574617</v>
      </c>
      <c r="N39" s="24">
        <v>5495134</v>
      </c>
      <c r="O39" s="24">
        <v>1328693</v>
      </c>
      <c r="P39" s="24">
        <v>1473086</v>
      </c>
      <c r="Q39" s="24">
        <v>1716607</v>
      </c>
      <c r="R39" s="24">
        <v>4518386</v>
      </c>
      <c r="S39" s="24">
        <v>1311985</v>
      </c>
      <c r="T39" s="24">
        <v>1316961</v>
      </c>
      <c r="U39" s="24">
        <v>2776909</v>
      </c>
      <c r="V39" s="24">
        <v>5405855</v>
      </c>
      <c r="W39" s="24">
        <v>19711792</v>
      </c>
      <c r="X39" s="24">
        <v>23219159</v>
      </c>
      <c r="Y39" s="24">
        <v>-3507367</v>
      </c>
      <c r="Z39" s="6">
        <v>-15.11</v>
      </c>
      <c r="AA39" s="22">
        <v>23219159</v>
      </c>
    </row>
    <row r="40" spans="1:27" ht="12.75">
      <c r="A40" s="5" t="s">
        <v>43</v>
      </c>
      <c r="B40" s="3"/>
      <c r="C40" s="22">
        <v>62484436</v>
      </c>
      <c r="D40" s="22"/>
      <c r="E40" s="23">
        <v>38716927</v>
      </c>
      <c r="F40" s="24">
        <v>37801986</v>
      </c>
      <c r="G40" s="24">
        <v>2227551</v>
      </c>
      <c r="H40" s="24">
        <v>2288152</v>
      </c>
      <c r="I40" s="24">
        <v>2375359</v>
      </c>
      <c r="J40" s="24">
        <v>6891062</v>
      </c>
      <c r="K40" s="24">
        <v>2533077</v>
      </c>
      <c r="L40" s="24">
        <v>3647371</v>
      </c>
      <c r="M40" s="24">
        <v>2755041</v>
      </c>
      <c r="N40" s="24">
        <v>8935489</v>
      </c>
      <c r="O40" s="24">
        <v>2751564</v>
      </c>
      <c r="P40" s="24">
        <v>1982396</v>
      </c>
      <c r="Q40" s="24">
        <v>4539316</v>
      </c>
      <c r="R40" s="24">
        <v>9273276</v>
      </c>
      <c r="S40" s="24">
        <v>3994464</v>
      </c>
      <c r="T40" s="24">
        <v>2509116</v>
      </c>
      <c r="U40" s="24">
        <v>3761500</v>
      </c>
      <c r="V40" s="24">
        <v>10265080</v>
      </c>
      <c r="W40" s="24">
        <v>35364907</v>
      </c>
      <c r="X40" s="24">
        <v>37801986</v>
      </c>
      <c r="Y40" s="24">
        <v>-2437079</v>
      </c>
      <c r="Z40" s="6">
        <v>-6.45</v>
      </c>
      <c r="AA40" s="22">
        <v>37801986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275025087</v>
      </c>
      <c r="D42" s="19">
        <f>SUM(D43:D46)</f>
        <v>0</v>
      </c>
      <c r="E42" s="20">
        <f t="shared" si="8"/>
        <v>321110494</v>
      </c>
      <c r="F42" s="21">
        <f t="shared" si="8"/>
        <v>320891550</v>
      </c>
      <c r="G42" s="21">
        <f t="shared" si="8"/>
        <v>9009064</v>
      </c>
      <c r="H42" s="21">
        <f t="shared" si="8"/>
        <v>31694509</v>
      </c>
      <c r="I42" s="21">
        <f t="shared" si="8"/>
        <v>29531114</v>
      </c>
      <c r="J42" s="21">
        <f t="shared" si="8"/>
        <v>70234687</v>
      </c>
      <c r="K42" s="21">
        <f t="shared" si="8"/>
        <v>22911175</v>
      </c>
      <c r="L42" s="21">
        <f t="shared" si="8"/>
        <v>24554562</v>
      </c>
      <c r="M42" s="21">
        <f t="shared" si="8"/>
        <v>20255078</v>
      </c>
      <c r="N42" s="21">
        <f t="shared" si="8"/>
        <v>67720815</v>
      </c>
      <c r="O42" s="21">
        <f t="shared" si="8"/>
        <v>22359113</v>
      </c>
      <c r="P42" s="21">
        <f t="shared" si="8"/>
        <v>21737605</v>
      </c>
      <c r="Q42" s="21">
        <f t="shared" si="8"/>
        <v>23031560</v>
      </c>
      <c r="R42" s="21">
        <f t="shared" si="8"/>
        <v>67128278</v>
      </c>
      <c r="S42" s="21">
        <f t="shared" si="8"/>
        <v>21761915</v>
      </c>
      <c r="T42" s="21">
        <f t="shared" si="8"/>
        <v>18429268</v>
      </c>
      <c r="U42" s="21">
        <f t="shared" si="8"/>
        <v>32843802</v>
      </c>
      <c r="V42" s="21">
        <f t="shared" si="8"/>
        <v>73034985</v>
      </c>
      <c r="W42" s="21">
        <f t="shared" si="8"/>
        <v>278118765</v>
      </c>
      <c r="X42" s="21">
        <f t="shared" si="8"/>
        <v>320891550</v>
      </c>
      <c r="Y42" s="21">
        <f t="shared" si="8"/>
        <v>-42772785</v>
      </c>
      <c r="Z42" s="4">
        <f>+IF(X42&lt;&gt;0,+(Y42/X42)*100,0)</f>
        <v>-13.329358470174737</v>
      </c>
      <c r="AA42" s="19">
        <f>SUM(AA43:AA46)</f>
        <v>320891550</v>
      </c>
    </row>
    <row r="43" spans="1:27" ht="12.75">
      <c r="A43" s="5" t="s">
        <v>46</v>
      </c>
      <c r="B43" s="3"/>
      <c r="C43" s="22">
        <v>180650274</v>
      </c>
      <c r="D43" s="22"/>
      <c r="E43" s="23">
        <v>218048769</v>
      </c>
      <c r="F43" s="24">
        <v>206978718</v>
      </c>
      <c r="G43" s="24">
        <v>2984952</v>
      </c>
      <c r="H43" s="24">
        <v>23619669</v>
      </c>
      <c r="I43" s="24">
        <v>22269055</v>
      </c>
      <c r="J43" s="24">
        <v>48873676</v>
      </c>
      <c r="K43" s="24">
        <v>15064028</v>
      </c>
      <c r="L43" s="24">
        <v>14635653</v>
      </c>
      <c r="M43" s="24">
        <v>13951951</v>
      </c>
      <c r="N43" s="24">
        <v>43651632</v>
      </c>
      <c r="O43" s="24">
        <v>13372851</v>
      </c>
      <c r="P43" s="24">
        <v>14729230</v>
      </c>
      <c r="Q43" s="24">
        <v>14465467</v>
      </c>
      <c r="R43" s="24">
        <v>42567548</v>
      </c>
      <c r="S43" s="24">
        <v>14589225</v>
      </c>
      <c r="T43" s="24">
        <v>12024237</v>
      </c>
      <c r="U43" s="24">
        <v>14887021</v>
      </c>
      <c r="V43" s="24">
        <v>41500483</v>
      </c>
      <c r="W43" s="24">
        <v>176593339</v>
      </c>
      <c r="X43" s="24">
        <v>206978718</v>
      </c>
      <c r="Y43" s="24">
        <v>-30385379</v>
      </c>
      <c r="Z43" s="6">
        <v>-14.68</v>
      </c>
      <c r="AA43" s="22">
        <v>206978718</v>
      </c>
    </row>
    <row r="44" spans="1:27" ht="12.75">
      <c r="A44" s="5" t="s">
        <v>47</v>
      </c>
      <c r="B44" s="3"/>
      <c r="C44" s="22">
        <v>45779916</v>
      </c>
      <c r="D44" s="22"/>
      <c r="E44" s="23">
        <v>48898346</v>
      </c>
      <c r="F44" s="24">
        <v>54166894</v>
      </c>
      <c r="G44" s="24">
        <v>2834362</v>
      </c>
      <c r="H44" s="24">
        <v>3651182</v>
      </c>
      <c r="I44" s="24">
        <v>3331862</v>
      </c>
      <c r="J44" s="24">
        <v>9817406</v>
      </c>
      <c r="K44" s="24">
        <v>3629197</v>
      </c>
      <c r="L44" s="24">
        <v>4359445</v>
      </c>
      <c r="M44" s="24">
        <v>2998973</v>
      </c>
      <c r="N44" s="24">
        <v>10987615</v>
      </c>
      <c r="O44" s="24">
        <v>4209303</v>
      </c>
      <c r="P44" s="24">
        <v>3444714</v>
      </c>
      <c r="Q44" s="24">
        <v>4451699</v>
      </c>
      <c r="R44" s="24">
        <v>12105716</v>
      </c>
      <c r="S44" s="24">
        <v>3084681</v>
      </c>
      <c r="T44" s="24">
        <v>2767272</v>
      </c>
      <c r="U44" s="24">
        <v>10748473</v>
      </c>
      <c r="V44" s="24">
        <v>16600426</v>
      </c>
      <c r="W44" s="24">
        <v>49511163</v>
      </c>
      <c r="X44" s="24">
        <v>54166894</v>
      </c>
      <c r="Y44" s="24">
        <v>-4655731</v>
      </c>
      <c r="Z44" s="6">
        <v>-8.6</v>
      </c>
      <c r="AA44" s="22">
        <v>54166894</v>
      </c>
    </row>
    <row r="45" spans="1:27" ht="12.75">
      <c r="A45" s="5" t="s">
        <v>48</v>
      </c>
      <c r="B45" s="3"/>
      <c r="C45" s="25">
        <v>23793384</v>
      </c>
      <c r="D45" s="25"/>
      <c r="E45" s="26">
        <v>25182441</v>
      </c>
      <c r="F45" s="27">
        <v>29157082</v>
      </c>
      <c r="G45" s="27">
        <v>1512549</v>
      </c>
      <c r="H45" s="27">
        <v>1960528</v>
      </c>
      <c r="I45" s="27">
        <v>1825588</v>
      </c>
      <c r="J45" s="27">
        <v>5298665</v>
      </c>
      <c r="K45" s="27">
        <v>1922045</v>
      </c>
      <c r="L45" s="27">
        <v>2492101</v>
      </c>
      <c r="M45" s="27">
        <v>1563532</v>
      </c>
      <c r="N45" s="27">
        <v>5977678</v>
      </c>
      <c r="O45" s="27">
        <v>1881038</v>
      </c>
      <c r="P45" s="27">
        <v>1759586</v>
      </c>
      <c r="Q45" s="27">
        <v>2447542</v>
      </c>
      <c r="R45" s="27">
        <v>6088166</v>
      </c>
      <c r="S45" s="27">
        <v>2156825</v>
      </c>
      <c r="T45" s="27">
        <v>1878238</v>
      </c>
      <c r="U45" s="27">
        <v>3572783</v>
      </c>
      <c r="V45" s="27">
        <v>7607846</v>
      </c>
      <c r="W45" s="27">
        <v>24972355</v>
      </c>
      <c r="X45" s="27">
        <v>29157082</v>
      </c>
      <c r="Y45" s="27">
        <v>-4184727</v>
      </c>
      <c r="Z45" s="7">
        <v>-14.35</v>
      </c>
      <c r="AA45" s="25">
        <v>29157082</v>
      </c>
    </row>
    <row r="46" spans="1:27" ht="12.75">
      <c r="A46" s="5" t="s">
        <v>49</v>
      </c>
      <c r="B46" s="3"/>
      <c r="C46" s="22">
        <v>24801513</v>
      </c>
      <c r="D46" s="22"/>
      <c r="E46" s="23">
        <v>28980938</v>
      </c>
      <c r="F46" s="24">
        <v>30588856</v>
      </c>
      <c r="G46" s="24">
        <v>1677201</v>
      </c>
      <c r="H46" s="24">
        <v>2463130</v>
      </c>
      <c r="I46" s="24">
        <v>2104609</v>
      </c>
      <c r="J46" s="24">
        <v>6244940</v>
      </c>
      <c r="K46" s="24">
        <v>2295905</v>
      </c>
      <c r="L46" s="24">
        <v>3067363</v>
      </c>
      <c r="M46" s="24">
        <v>1740622</v>
      </c>
      <c r="N46" s="24">
        <v>7103890</v>
      </c>
      <c r="O46" s="24">
        <v>2895921</v>
      </c>
      <c r="P46" s="24">
        <v>1804075</v>
      </c>
      <c r="Q46" s="24">
        <v>1666852</v>
      </c>
      <c r="R46" s="24">
        <v>6366848</v>
      </c>
      <c r="S46" s="24">
        <v>1931184</v>
      </c>
      <c r="T46" s="24">
        <v>1759521</v>
      </c>
      <c r="U46" s="24">
        <v>3635525</v>
      </c>
      <c r="V46" s="24">
        <v>7326230</v>
      </c>
      <c r="W46" s="24">
        <v>27041908</v>
      </c>
      <c r="X46" s="24">
        <v>30588856</v>
      </c>
      <c r="Y46" s="24">
        <v>-3546948</v>
      </c>
      <c r="Z46" s="6">
        <v>-11.6</v>
      </c>
      <c r="AA46" s="22">
        <v>30588856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>
        <v>2699</v>
      </c>
      <c r="G47" s="21"/>
      <c r="H47" s="21"/>
      <c r="I47" s="21"/>
      <c r="J47" s="21"/>
      <c r="K47" s="21"/>
      <c r="L47" s="21"/>
      <c r="M47" s="21"/>
      <c r="N47" s="21"/>
      <c r="O47" s="21">
        <v>1237</v>
      </c>
      <c r="P47" s="21">
        <v>1237</v>
      </c>
      <c r="Q47" s="21"/>
      <c r="R47" s="21">
        <v>2474</v>
      </c>
      <c r="S47" s="21"/>
      <c r="T47" s="21"/>
      <c r="U47" s="21"/>
      <c r="V47" s="21"/>
      <c r="W47" s="21">
        <v>2474</v>
      </c>
      <c r="X47" s="21">
        <v>2699</v>
      </c>
      <c r="Y47" s="21">
        <v>-225</v>
      </c>
      <c r="Z47" s="4">
        <v>-8.34</v>
      </c>
      <c r="AA47" s="19">
        <v>2699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576556669</v>
      </c>
      <c r="D48" s="40">
        <f>+D28+D32+D38+D42+D47</f>
        <v>0</v>
      </c>
      <c r="E48" s="41">
        <f t="shared" si="9"/>
        <v>688652090</v>
      </c>
      <c r="F48" s="42">
        <f t="shared" si="9"/>
        <v>688819201</v>
      </c>
      <c r="G48" s="42">
        <f t="shared" si="9"/>
        <v>31825890</v>
      </c>
      <c r="H48" s="42">
        <f t="shared" si="9"/>
        <v>54200919</v>
      </c>
      <c r="I48" s="42">
        <f t="shared" si="9"/>
        <v>51933563</v>
      </c>
      <c r="J48" s="42">
        <f t="shared" si="9"/>
        <v>137960372</v>
      </c>
      <c r="K48" s="42">
        <f t="shared" si="9"/>
        <v>53540232</v>
      </c>
      <c r="L48" s="42">
        <f t="shared" si="9"/>
        <v>56812870</v>
      </c>
      <c r="M48" s="42">
        <f t="shared" si="9"/>
        <v>46976143</v>
      </c>
      <c r="N48" s="42">
        <f t="shared" si="9"/>
        <v>157329245</v>
      </c>
      <c r="O48" s="42">
        <f t="shared" si="9"/>
        <v>44901282</v>
      </c>
      <c r="P48" s="42">
        <f t="shared" si="9"/>
        <v>42302181</v>
      </c>
      <c r="Q48" s="42">
        <f t="shared" si="9"/>
        <v>40640547</v>
      </c>
      <c r="R48" s="42">
        <f t="shared" si="9"/>
        <v>127844010</v>
      </c>
      <c r="S48" s="42">
        <f t="shared" si="9"/>
        <v>44615610</v>
      </c>
      <c r="T48" s="42">
        <f t="shared" si="9"/>
        <v>39260951</v>
      </c>
      <c r="U48" s="42">
        <f t="shared" si="9"/>
        <v>64041006</v>
      </c>
      <c r="V48" s="42">
        <f t="shared" si="9"/>
        <v>147917567</v>
      </c>
      <c r="W48" s="42">
        <f t="shared" si="9"/>
        <v>571051194</v>
      </c>
      <c r="X48" s="42">
        <f t="shared" si="9"/>
        <v>688819201</v>
      </c>
      <c r="Y48" s="42">
        <f t="shared" si="9"/>
        <v>-117768007</v>
      </c>
      <c r="Z48" s="43">
        <f>+IF(X48&lt;&gt;0,+(Y48/X48)*100,0)</f>
        <v>-17.097085393239496</v>
      </c>
      <c r="AA48" s="40">
        <f>+AA28+AA32+AA38+AA42+AA47</f>
        <v>688819201</v>
      </c>
    </row>
    <row r="49" spans="1:27" ht="12.75">
      <c r="A49" s="14" t="s">
        <v>87</v>
      </c>
      <c r="B49" s="15"/>
      <c r="C49" s="44">
        <f aca="true" t="shared" si="10" ref="C49:Y49">+C25-C48</f>
        <v>74381722</v>
      </c>
      <c r="D49" s="44">
        <f>+D25-D48</f>
        <v>0</v>
      </c>
      <c r="E49" s="45">
        <f t="shared" si="10"/>
        <v>1928954</v>
      </c>
      <c r="F49" s="46">
        <f t="shared" si="10"/>
        <v>40402797</v>
      </c>
      <c r="G49" s="46">
        <f t="shared" si="10"/>
        <v>176731594</v>
      </c>
      <c r="H49" s="46">
        <f t="shared" si="10"/>
        <v>-24402625</v>
      </c>
      <c r="I49" s="46">
        <f t="shared" si="10"/>
        <v>-7148960</v>
      </c>
      <c r="J49" s="46">
        <f t="shared" si="10"/>
        <v>145180009</v>
      </c>
      <c r="K49" s="46">
        <f t="shared" si="10"/>
        <v>-23476214</v>
      </c>
      <c r="L49" s="46">
        <f t="shared" si="10"/>
        <v>-26247806</v>
      </c>
      <c r="M49" s="46">
        <f t="shared" si="10"/>
        <v>9408380</v>
      </c>
      <c r="N49" s="46">
        <f t="shared" si="10"/>
        <v>-40315640</v>
      </c>
      <c r="O49" s="46">
        <f t="shared" si="10"/>
        <v>-7165192</v>
      </c>
      <c r="P49" s="46">
        <f t="shared" si="10"/>
        <v>-9959911</v>
      </c>
      <c r="Q49" s="46">
        <f t="shared" si="10"/>
        <v>7119186</v>
      </c>
      <c r="R49" s="46">
        <f t="shared" si="10"/>
        <v>-10005917</v>
      </c>
      <c r="S49" s="46">
        <f t="shared" si="10"/>
        <v>-15061603</v>
      </c>
      <c r="T49" s="46">
        <f t="shared" si="10"/>
        <v>-17997821</v>
      </c>
      <c r="U49" s="46">
        <f t="shared" si="10"/>
        <v>-34075175</v>
      </c>
      <c r="V49" s="46">
        <f t="shared" si="10"/>
        <v>-67134599</v>
      </c>
      <c r="W49" s="46">
        <f t="shared" si="10"/>
        <v>27723853</v>
      </c>
      <c r="X49" s="46">
        <f>IF(F25=F48,0,X25-X48)</f>
        <v>40402797</v>
      </c>
      <c r="Y49" s="46">
        <f t="shared" si="10"/>
        <v>-12678944</v>
      </c>
      <c r="Z49" s="47">
        <f>+IF(X49&lt;&gt;0,+(Y49/X49)*100,0)</f>
        <v>-31.38135213757602</v>
      </c>
      <c r="AA49" s="44">
        <f>+AA25-AA48</f>
        <v>40402797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237431048</v>
      </c>
      <c r="D5" s="19">
        <f>SUM(D6:D8)</f>
        <v>0</v>
      </c>
      <c r="E5" s="20">
        <f t="shared" si="0"/>
        <v>253581406</v>
      </c>
      <c r="F5" s="21">
        <f t="shared" si="0"/>
        <v>252235658</v>
      </c>
      <c r="G5" s="21">
        <f t="shared" si="0"/>
        <v>64572063</v>
      </c>
      <c r="H5" s="21">
        <f t="shared" si="0"/>
        <v>10880058</v>
      </c>
      <c r="I5" s="21">
        <f t="shared" si="0"/>
        <v>11803057</v>
      </c>
      <c r="J5" s="21">
        <f t="shared" si="0"/>
        <v>87255178</v>
      </c>
      <c r="K5" s="21">
        <f t="shared" si="0"/>
        <v>12185212</v>
      </c>
      <c r="L5" s="21">
        <f t="shared" si="0"/>
        <v>10945907</v>
      </c>
      <c r="M5" s="21">
        <f t="shared" si="0"/>
        <v>42916946</v>
      </c>
      <c r="N5" s="21">
        <f t="shared" si="0"/>
        <v>66048065</v>
      </c>
      <c r="O5" s="21">
        <f t="shared" si="0"/>
        <v>12555727</v>
      </c>
      <c r="P5" s="21">
        <f t="shared" si="0"/>
        <v>12029666</v>
      </c>
      <c r="Q5" s="21">
        <f t="shared" si="0"/>
        <v>35200111</v>
      </c>
      <c r="R5" s="21">
        <f t="shared" si="0"/>
        <v>59785504</v>
      </c>
      <c r="S5" s="21">
        <f t="shared" si="0"/>
        <v>11400931</v>
      </c>
      <c r="T5" s="21">
        <f t="shared" si="0"/>
        <v>11811204</v>
      </c>
      <c r="U5" s="21">
        <f t="shared" si="0"/>
        <v>13260923</v>
      </c>
      <c r="V5" s="21">
        <f t="shared" si="0"/>
        <v>36473058</v>
      </c>
      <c r="W5" s="21">
        <f t="shared" si="0"/>
        <v>249561805</v>
      </c>
      <c r="X5" s="21">
        <f t="shared" si="0"/>
        <v>252235658</v>
      </c>
      <c r="Y5" s="21">
        <f t="shared" si="0"/>
        <v>-2673853</v>
      </c>
      <c r="Z5" s="4">
        <f>+IF(X5&lt;&gt;0,+(Y5/X5)*100,0)</f>
        <v>-1.0600614604617082</v>
      </c>
      <c r="AA5" s="19">
        <f>SUM(AA6:AA8)</f>
        <v>252235658</v>
      </c>
    </row>
    <row r="6" spans="1:27" ht="12.75">
      <c r="A6" s="5" t="s">
        <v>32</v>
      </c>
      <c r="B6" s="3"/>
      <c r="C6" s="22">
        <v>58204466</v>
      </c>
      <c r="D6" s="22"/>
      <c r="E6" s="23">
        <v>43970308</v>
      </c>
      <c r="F6" s="24">
        <v>43436738</v>
      </c>
      <c r="G6" s="24">
        <v>39117451</v>
      </c>
      <c r="H6" s="24">
        <v>82587</v>
      </c>
      <c r="I6" s="24">
        <v>122029</v>
      </c>
      <c r="J6" s="24">
        <v>39322067</v>
      </c>
      <c r="K6" s="24">
        <v>99660</v>
      </c>
      <c r="L6" s="24">
        <v>136276</v>
      </c>
      <c r="M6" s="24">
        <v>31174098</v>
      </c>
      <c r="N6" s="24">
        <v>31410034</v>
      </c>
      <c r="O6" s="24">
        <v>66687</v>
      </c>
      <c r="P6" s="24">
        <v>121317</v>
      </c>
      <c r="Q6" s="24">
        <v>23609329</v>
      </c>
      <c r="R6" s="24">
        <v>23797333</v>
      </c>
      <c r="S6" s="24">
        <v>61227</v>
      </c>
      <c r="T6" s="24">
        <v>144239</v>
      </c>
      <c r="U6" s="24">
        <v>112606</v>
      </c>
      <c r="V6" s="24">
        <v>318072</v>
      </c>
      <c r="W6" s="24">
        <v>94847506</v>
      </c>
      <c r="X6" s="24">
        <v>43436738</v>
      </c>
      <c r="Y6" s="24">
        <v>51410768</v>
      </c>
      <c r="Z6" s="6">
        <v>118.36</v>
      </c>
      <c r="AA6" s="22">
        <v>43436738</v>
      </c>
    </row>
    <row r="7" spans="1:27" ht="12.75">
      <c r="A7" s="5" t="s">
        <v>33</v>
      </c>
      <c r="B7" s="3"/>
      <c r="C7" s="25">
        <v>179226582</v>
      </c>
      <c r="D7" s="25"/>
      <c r="E7" s="26">
        <v>209611098</v>
      </c>
      <c r="F7" s="27">
        <v>208798920</v>
      </c>
      <c r="G7" s="27">
        <v>25454612</v>
      </c>
      <c r="H7" s="27">
        <v>10797471</v>
      </c>
      <c r="I7" s="27">
        <v>11681028</v>
      </c>
      <c r="J7" s="27">
        <v>47933111</v>
      </c>
      <c r="K7" s="27">
        <v>12085552</v>
      </c>
      <c r="L7" s="27">
        <v>10809631</v>
      </c>
      <c r="M7" s="27">
        <v>11742848</v>
      </c>
      <c r="N7" s="27">
        <v>34638031</v>
      </c>
      <c r="O7" s="27">
        <v>12489040</v>
      </c>
      <c r="P7" s="27">
        <v>11908349</v>
      </c>
      <c r="Q7" s="27">
        <v>11590782</v>
      </c>
      <c r="R7" s="27">
        <v>35988171</v>
      </c>
      <c r="S7" s="27">
        <v>11339704</v>
      </c>
      <c r="T7" s="27">
        <v>11666965</v>
      </c>
      <c r="U7" s="27">
        <v>13148317</v>
      </c>
      <c r="V7" s="27">
        <v>36154986</v>
      </c>
      <c r="W7" s="27">
        <v>154714299</v>
      </c>
      <c r="X7" s="27">
        <v>208798920</v>
      </c>
      <c r="Y7" s="27">
        <v>-54084621</v>
      </c>
      <c r="Z7" s="7">
        <v>-25.9</v>
      </c>
      <c r="AA7" s="25">
        <v>208798920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151132375</v>
      </c>
      <c r="D9" s="19">
        <f>SUM(D10:D14)</f>
        <v>0</v>
      </c>
      <c r="E9" s="20">
        <f t="shared" si="1"/>
        <v>85051492</v>
      </c>
      <c r="F9" s="21">
        <f t="shared" si="1"/>
        <v>25644416</v>
      </c>
      <c r="G9" s="21">
        <f t="shared" si="1"/>
        <v>224651</v>
      </c>
      <c r="H9" s="21">
        <f t="shared" si="1"/>
        <v>251314</v>
      </c>
      <c r="I9" s="21">
        <f t="shared" si="1"/>
        <v>217254</v>
      </c>
      <c r="J9" s="21">
        <f t="shared" si="1"/>
        <v>693219</v>
      </c>
      <c r="K9" s="21">
        <f t="shared" si="1"/>
        <v>5425768</v>
      </c>
      <c r="L9" s="21">
        <f t="shared" si="1"/>
        <v>516663</v>
      </c>
      <c r="M9" s="21">
        <f t="shared" si="1"/>
        <v>2521160</v>
      </c>
      <c r="N9" s="21">
        <f t="shared" si="1"/>
        <v>8463591</v>
      </c>
      <c r="O9" s="21">
        <f t="shared" si="1"/>
        <v>1299576</v>
      </c>
      <c r="P9" s="21">
        <f t="shared" si="1"/>
        <v>2200616</v>
      </c>
      <c r="Q9" s="21">
        <f t="shared" si="1"/>
        <v>627511</v>
      </c>
      <c r="R9" s="21">
        <f t="shared" si="1"/>
        <v>4127703</v>
      </c>
      <c r="S9" s="21">
        <f t="shared" si="1"/>
        <v>1838680</v>
      </c>
      <c r="T9" s="21">
        <f t="shared" si="1"/>
        <v>858689</v>
      </c>
      <c r="U9" s="21">
        <f t="shared" si="1"/>
        <v>644777</v>
      </c>
      <c r="V9" s="21">
        <f t="shared" si="1"/>
        <v>3342146</v>
      </c>
      <c r="W9" s="21">
        <f t="shared" si="1"/>
        <v>16626659</v>
      </c>
      <c r="X9" s="21">
        <f t="shared" si="1"/>
        <v>25644416</v>
      </c>
      <c r="Y9" s="21">
        <f t="shared" si="1"/>
        <v>-9017757</v>
      </c>
      <c r="Z9" s="4">
        <f>+IF(X9&lt;&gt;0,+(Y9/X9)*100,0)</f>
        <v>-35.16460269557318</v>
      </c>
      <c r="AA9" s="19">
        <f>SUM(AA10:AA14)</f>
        <v>25644416</v>
      </c>
    </row>
    <row r="10" spans="1:27" ht="12.75">
      <c r="A10" s="5" t="s">
        <v>36</v>
      </c>
      <c r="B10" s="3"/>
      <c r="C10" s="22">
        <v>11122889</v>
      </c>
      <c r="D10" s="22"/>
      <c r="E10" s="23">
        <v>11505609</v>
      </c>
      <c r="F10" s="24">
        <v>12474301</v>
      </c>
      <c r="G10" s="24">
        <v>4734</v>
      </c>
      <c r="H10" s="24">
        <v>5437</v>
      </c>
      <c r="I10" s="24">
        <v>3833</v>
      </c>
      <c r="J10" s="24">
        <v>14004</v>
      </c>
      <c r="K10" s="24">
        <v>3270065</v>
      </c>
      <c r="L10" s="24">
        <v>4598</v>
      </c>
      <c r="M10" s="24">
        <v>1930173</v>
      </c>
      <c r="N10" s="24">
        <v>5204836</v>
      </c>
      <c r="O10" s="24">
        <v>988262</v>
      </c>
      <c r="P10" s="24">
        <v>1874142</v>
      </c>
      <c r="Q10" s="24">
        <v>9461</v>
      </c>
      <c r="R10" s="24">
        <v>2871865</v>
      </c>
      <c r="S10" s="24">
        <v>1838667</v>
      </c>
      <c r="T10" s="24">
        <v>857930</v>
      </c>
      <c r="U10" s="24">
        <v>5117</v>
      </c>
      <c r="V10" s="24">
        <v>2701714</v>
      </c>
      <c r="W10" s="24">
        <v>10792419</v>
      </c>
      <c r="X10" s="24">
        <v>12474301</v>
      </c>
      <c r="Y10" s="24">
        <v>-1681882</v>
      </c>
      <c r="Z10" s="6">
        <v>-13.48</v>
      </c>
      <c r="AA10" s="22">
        <v>12474301</v>
      </c>
    </row>
    <row r="11" spans="1:27" ht="12.75">
      <c r="A11" s="5" t="s">
        <v>37</v>
      </c>
      <c r="B11" s="3"/>
      <c r="C11" s="22">
        <v>382902</v>
      </c>
      <c r="D11" s="22"/>
      <c r="E11" s="23">
        <v>598588</v>
      </c>
      <c r="F11" s="24">
        <v>386080</v>
      </c>
      <c r="G11" s="24">
        <v>238</v>
      </c>
      <c r="H11" s="24"/>
      <c r="I11" s="24">
        <v>1109</v>
      </c>
      <c r="J11" s="24">
        <v>1347</v>
      </c>
      <c r="K11" s="24">
        <v>1211</v>
      </c>
      <c r="L11" s="24">
        <v>20805</v>
      </c>
      <c r="M11" s="24">
        <v>63533</v>
      </c>
      <c r="N11" s="24">
        <v>85549</v>
      </c>
      <c r="O11" s="24"/>
      <c r="P11" s="24"/>
      <c r="Q11" s="24">
        <v>7533</v>
      </c>
      <c r="R11" s="24">
        <v>7533</v>
      </c>
      <c r="S11" s="24"/>
      <c r="T11" s="24"/>
      <c r="U11" s="24"/>
      <c r="V11" s="24"/>
      <c r="W11" s="24">
        <v>94429</v>
      </c>
      <c r="X11" s="24">
        <v>386080</v>
      </c>
      <c r="Y11" s="24">
        <v>-291651</v>
      </c>
      <c r="Z11" s="6">
        <v>-75.54</v>
      </c>
      <c r="AA11" s="22">
        <v>386080</v>
      </c>
    </row>
    <row r="12" spans="1:27" ht="12.75">
      <c r="A12" s="5" t="s">
        <v>38</v>
      </c>
      <c r="B12" s="3"/>
      <c r="C12" s="22">
        <v>46555848</v>
      </c>
      <c r="D12" s="22"/>
      <c r="E12" s="23">
        <v>63912165</v>
      </c>
      <c r="F12" s="24">
        <v>3739853</v>
      </c>
      <c r="G12" s="24">
        <v>219679</v>
      </c>
      <c r="H12" s="24">
        <v>245877</v>
      </c>
      <c r="I12" s="24">
        <v>212312</v>
      </c>
      <c r="J12" s="24">
        <v>677868</v>
      </c>
      <c r="K12" s="24">
        <v>268785</v>
      </c>
      <c r="L12" s="24">
        <v>217601</v>
      </c>
      <c r="M12" s="24">
        <v>216038</v>
      </c>
      <c r="N12" s="24">
        <v>702424</v>
      </c>
      <c r="O12" s="24">
        <v>275619</v>
      </c>
      <c r="P12" s="24">
        <v>322138</v>
      </c>
      <c r="Q12" s="24">
        <v>134056</v>
      </c>
      <c r="R12" s="24">
        <v>731813</v>
      </c>
      <c r="S12" s="24">
        <v>13</v>
      </c>
      <c r="T12" s="24">
        <v>759</v>
      </c>
      <c r="U12" s="24">
        <v>630608</v>
      </c>
      <c r="V12" s="24">
        <v>631380</v>
      </c>
      <c r="W12" s="24">
        <v>2743485</v>
      </c>
      <c r="X12" s="24">
        <v>3739853</v>
      </c>
      <c r="Y12" s="24">
        <v>-996368</v>
      </c>
      <c r="Z12" s="6">
        <v>-26.64</v>
      </c>
      <c r="AA12" s="22">
        <v>3739853</v>
      </c>
    </row>
    <row r="13" spans="1:27" ht="12.75">
      <c r="A13" s="5" t="s">
        <v>39</v>
      </c>
      <c r="B13" s="3"/>
      <c r="C13" s="22">
        <v>93070736</v>
      </c>
      <c r="D13" s="22"/>
      <c r="E13" s="23">
        <v>9035130</v>
      </c>
      <c r="F13" s="24">
        <v>9044182</v>
      </c>
      <c r="G13" s="24"/>
      <c r="H13" s="24"/>
      <c r="I13" s="24"/>
      <c r="J13" s="24"/>
      <c r="K13" s="24">
        <v>1885707</v>
      </c>
      <c r="L13" s="24">
        <v>273659</v>
      </c>
      <c r="M13" s="24">
        <v>311416</v>
      </c>
      <c r="N13" s="24">
        <v>2470782</v>
      </c>
      <c r="O13" s="24">
        <v>35695</v>
      </c>
      <c r="P13" s="24">
        <v>4336</v>
      </c>
      <c r="Q13" s="24">
        <v>476461</v>
      </c>
      <c r="R13" s="24">
        <v>516492</v>
      </c>
      <c r="S13" s="24"/>
      <c r="T13" s="24"/>
      <c r="U13" s="24">
        <v>9052</v>
      </c>
      <c r="V13" s="24">
        <v>9052</v>
      </c>
      <c r="W13" s="24">
        <v>2996326</v>
      </c>
      <c r="X13" s="24">
        <v>9044182</v>
      </c>
      <c r="Y13" s="24">
        <v>-6047856</v>
      </c>
      <c r="Z13" s="6">
        <v>-66.87</v>
      </c>
      <c r="AA13" s="22">
        <v>9044182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13120965</v>
      </c>
      <c r="D15" s="19">
        <f>SUM(D16:D18)</f>
        <v>0</v>
      </c>
      <c r="E15" s="20">
        <f t="shared" si="2"/>
        <v>9106999</v>
      </c>
      <c r="F15" s="21">
        <f t="shared" si="2"/>
        <v>10118244</v>
      </c>
      <c r="G15" s="21">
        <f t="shared" si="2"/>
        <v>253133</v>
      </c>
      <c r="H15" s="21">
        <f t="shared" si="2"/>
        <v>266439</v>
      </c>
      <c r="I15" s="21">
        <f t="shared" si="2"/>
        <v>226487</v>
      </c>
      <c r="J15" s="21">
        <f t="shared" si="2"/>
        <v>746059</v>
      </c>
      <c r="K15" s="21">
        <f t="shared" si="2"/>
        <v>796734</v>
      </c>
      <c r="L15" s="21">
        <f t="shared" si="2"/>
        <v>137947</v>
      </c>
      <c r="M15" s="21">
        <f t="shared" si="2"/>
        <v>174949</v>
      </c>
      <c r="N15" s="21">
        <f t="shared" si="2"/>
        <v>1109630</v>
      </c>
      <c r="O15" s="21">
        <f t="shared" si="2"/>
        <v>196316</v>
      </c>
      <c r="P15" s="21">
        <f t="shared" si="2"/>
        <v>318775</v>
      </c>
      <c r="Q15" s="21">
        <f t="shared" si="2"/>
        <v>389973</v>
      </c>
      <c r="R15" s="21">
        <f t="shared" si="2"/>
        <v>905064</v>
      </c>
      <c r="S15" s="21">
        <f t="shared" si="2"/>
        <v>57193</v>
      </c>
      <c r="T15" s="21">
        <f t="shared" si="2"/>
        <v>-143788</v>
      </c>
      <c r="U15" s="21">
        <f t="shared" si="2"/>
        <v>484891</v>
      </c>
      <c r="V15" s="21">
        <f t="shared" si="2"/>
        <v>398296</v>
      </c>
      <c r="W15" s="21">
        <f t="shared" si="2"/>
        <v>3159049</v>
      </c>
      <c r="X15" s="21">
        <f t="shared" si="2"/>
        <v>10118244</v>
      </c>
      <c r="Y15" s="21">
        <f t="shared" si="2"/>
        <v>-6959195</v>
      </c>
      <c r="Z15" s="4">
        <f>+IF(X15&lt;&gt;0,+(Y15/X15)*100,0)</f>
        <v>-68.7786833367529</v>
      </c>
      <c r="AA15" s="19">
        <f>SUM(AA16:AA18)</f>
        <v>10118244</v>
      </c>
    </row>
    <row r="16" spans="1:27" ht="12.75">
      <c r="A16" s="5" t="s">
        <v>42</v>
      </c>
      <c r="B16" s="3"/>
      <c r="C16" s="22">
        <v>13096153</v>
      </c>
      <c r="D16" s="22"/>
      <c r="E16" s="23">
        <v>8977999</v>
      </c>
      <c r="F16" s="24">
        <v>7629244</v>
      </c>
      <c r="G16" s="24">
        <v>253133</v>
      </c>
      <c r="H16" s="24">
        <v>266439</v>
      </c>
      <c r="I16" s="24">
        <v>226487</v>
      </c>
      <c r="J16" s="24">
        <v>746059</v>
      </c>
      <c r="K16" s="24">
        <v>796734</v>
      </c>
      <c r="L16" s="24">
        <v>137947</v>
      </c>
      <c r="M16" s="24">
        <v>174949</v>
      </c>
      <c r="N16" s="24">
        <v>1109630</v>
      </c>
      <c r="O16" s="24">
        <v>186493</v>
      </c>
      <c r="P16" s="24">
        <v>314775</v>
      </c>
      <c r="Q16" s="24">
        <v>276578</v>
      </c>
      <c r="R16" s="24">
        <v>777846</v>
      </c>
      <c r="S16" s="24">
        <v>57193</v>
      </c>
      <c r="T16" s="24">
        <v>-143788</v>
      </c>
      <c r="U16" s="24">
        <v>484891</v>
      </c>
      <c r="V16" s="24">
        <v>398296</v>
      </c>
      <c r="W16" s="24">
        <v>3031831</v>
      </c>
      <c r="X16" s="24">
        <v>7629244</v>
      </c>
      <c r="Y16" s="24">
        <v>-4597413</v>
      </c>
      <c r="Z16" s="6">
        <v>-60.26</v>
      </c>
      <c r="AA16" s="22">
        <v>7629244</v>
      </c>
    </row>
    <row r="17" spans="1:27" ht="12.75">
      <c r="A17" s="5" t="s">
        <v>43</v>
      </c>
      <c r="B17" s="3"/>
      <c r="C17" s="22">
        <v>24812</v>
      </c>
      <c r="D17" s="22"/>
      <c r="E17" s="23">
        <v>129000</v>
      </c>
      <c r="F17" s="24">
        <v>2489000</v>
      </c>
      <c r="G17" s="24"/>
      <c r="H17" s="24"/>
      <c r="I17" s="24"/>
      <c r="J17" s="24"/>
      <c r="K17" s="24"/>
      <c r="L17" s="24"/>
      <c r="M17" s="24"/>
      <c r="N17" s="24"/>
      <c r="O17" s="24">
        <v>9823</v>
      </c>
      <c r="P17" s="24">
        <v>4000</v>
      </c>
      <c r="Q17" s="24">
        <v>113395</v>
      </c>
      <c r="R17" s="24">
        <v>127218</v>
      </c>
      <c r="S17" s="24"/>
      <c r="T17" s="24"/>
      <c r="U17" s="24"/>
      <c r="V17" s="24"/>
      <c r="W17" s="24">
        <v>127218</v>
      </c>
      <c r="X17" s="24">
        <v>2489000</v>
      </c>
      <c r="Y17" s="24">
        <v>-2361782</v>
      </c>
      <c r="Z17" s="6">
        <v>-94.89</v>
      </c>
      <c r="AA17" s="22">
        <v>2489000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424007320</v>
      </c>
      <c r="D19" s="19">
        <f>SUM(D20:D23)</f>
        <v>0</v>
      </c>
      <c r="E19" s="20">
        <f t="shared" si="3"/>
        <v>439091124</v>
      </c>
      <c r="F19" s="21">
        <f t="shared" si="3"/>
        <v>414403935</v>
      </c>
      <c r="G19" s="21">
        <f t="shared" si="3"/>
        <v>31890979</v>
      </c>
      <c r="H19" s="21">
        <f t="shared" si="3"/>
        <v>32327209</v>
      </c>
      <c r="I19" s="21">
        <f t="shared" si="3"/>
        <v>33278275</v>
      </c>
      <c r="J19" s="21">
        <f t="shared" si="3"/>
        <v>97496463</v>
      </c>
      <c r="K19" s="21">
        <f t="shared" si="3"/>
        <v>35792246</v>
      </c>
      <c r="L19" s="21">
        <f t="shared" si="3"/>
        <v>37480311</v>
      </c>
      <c r="M19" s="21">
        <f t="shared" si="3"/>
        <v>34246159</v>
      </c>
      <c r="N19" s="21">
        <f t="shared" si="3"/>
        <v>107518716</v>
      </c>
      <c r="O19" s="21">
        <f t="shared" si="3"/>
        <v>33765824</v>
      </c>
      <c r="P19" s="21">
        <f t="shared" si="3"/>
        <v>30137894</v>
      </c>
      <c r="Q19" s="21">
        <f t="shared" si="3"/>
        <v>27286533</v>
      </c>
      <c r="R19" s="21">
        <f t="shared" si="3"/>
        <v>91190251</v>
      </c>
      <c r="S19" s="21">
        <f t="shared" si="3"/>
        <v>29888971</v>
      </c>
      <c r="T19" s="21">
        <f t="shared" si="3"/>
        <v>41112478</v>
      </c>
      <c r="U19" s="21">
        <f t="shared" si="3"/>
        <v>31989696</v>
      </c>
      <c r="V19" s="21">
        <f t="shared" si="3"/>
        <v>102991145</v>
      </c>
      <c r="W19" s="21">
        <f t="shared" si="3"/>
        <v>399196575</v>
      </c>
      <c r="X19" s="21">
        <f t="shared" si="3"/>
        <v>414403935</v>
      </c>
      <c r="Y19" s="21">
        <f t="shared" si="3"/>
        <v>-15207360</v>
      </c>
      <c r="Z19" s="4">
        <f>+IF(X19&lt;&gt;0,+(Y19/X19)*100,0)</f>
        <v>-3.66969488356813</v>
      </c>
      <c r="AA19" s="19">
        <f>SUM(AA20:AA23)</f>
        <v>414403935</v>
      </c>
    </row>
    <row r="20" spans="1:27" ht="12.75">
      <c r="A20" s="5" t="s">
        <v>46</v>
      </c>
      <c r="B20" s="3"/>
      <c r="C20" s="22">
        <v>174503584</v>
      </c>
      <c r="D20" s="22"/>
      <c r="E20" s="23">
        <v>186722668</v>
      </c>
      <c r="F20" s="24">
        <v>179765220</v>
      </c>
      <c r="G20" s="24">
        <v>13649193</v>
      </c>
      <c r="H20" s="24">
        <v>14177548</v>
      </c>
      <c r="I20" s="24">
        <v>14335031</v>
      </c>
      <c r="J20" s="24">
        <v>42161772</v>
      </c>
      <c r="K20" s="24">
        <v>14068421</v>
      </c>
      <c r="L20" s="24">
        <v>16746384</v>
      </c>
      <c r="M20" s="24">
        <v>14448968</v>
      </c>
      <c r="N20" s="24">
        <v>45263773</v>
      </c>
      <c r="O20" s="24">
        <v>14664576</v>
      </c>
      <c r="P20" s="24">
        <v>12266227</v>
      </c>
      <c r="Q20" s="24">
        <v>9025758</v>
      </c>
      <c r="R20" s="24">
        <v>35956561</v>
      </c>
      <c r="S20" s="24">
        <v>13428911</v>
      </c>
      <c r="T20" s="24">
        <v>23640635</v>
      </c>
      <c r="U20" s="24">
        <v>15301042</v>
      </c>
      <c r="V20" s="24">
        <v>52370588</v>
      </c>
      <c r="W20" s="24">
        <v>175752694</v>
      </c>
      <c r="X20" s="24">
        <v>179765220</v>
      </c>
      <c r="Y20" s="24">
        <v>-4012526</v>
      </c>
      <c r="Z20" s="6">
        <v>-2.23</v>
      </c>
      <c r="AA20" s="22">
        <v>179765220</v>
      </c>
    </row>
    <row r="21" spans="1:27" ht="12.75">
      <c r="A21" s="5" t="s">
        <v>47</v>
      </c>
      <c r="B21" s="3"/>
      <c r="C21" s="22">
        <v>112969158</v>
      </c>
      <c r="D21" s="22"/>
      <c r="E21" s="23">
        <v>110583951</v>
      </c>
      <c r="F21" s="24">
        <v>107445960</v>
      </c>
      <c r="G21" s="24">
        <v>6962684</v>
      </c>
      <c r="H21" s="24">
        <v>7160056</v>
      </c>
      <c r="I21" s="24">
        <v>7950334</v>
      </c>
      <c r="J21" s="24">
        <v>22073074</v>
      </c>
      <c r="K21" s="24">
        <v>10939803</v>
      </c>
      <c r="L21" s="24">
        <v>10574833</v>
      </c>
      <c r="M21" s="24">
        <v>9411908</v>
      </c>
      <c r="N21" s="24">
        <v>30926544</v>
      </c>
      <c r="O21" s="24">
        <v>8689422</v>
      </c>
      <c r="P21" s="24">
        <v>7611268</v>
      </c>
      <c r="Q21" s="24">
        <v>8212122</v>
      </c>
      <c r="R21" s="24">
        <v>24512812</v>
      </c>
      <c r="S21" s="24">
        <v>6493539</v>
      </c>
      <c r="T21" s="24">
        <v>7463934</v>
      </c>
      <c r="U21" s="24">
        <v>6662550</v>
      </c>
      <c r="V21" s="24">
        <v>20620023</v>
      </c>
      <c r="W21" s="24">
        <v>98132453</v>
      </c>
      <c r="X21" s="24">
        <v>107445960</v>
      </c>
      <c r="Y21" s="24">
        <v>-9313507</v>
      </c>
      <c r="Z21" s="6">
        <v>-8.67</v>
      </c>
      <c r="AA21" s="22">
        <v>107445960</v>
      </c>
    </row>
    <row r="22" spans="1:27" ht="12.75">
      <c r="A22" s="5" t="s">
        <v>48</v>
      </c>
      <c r="B22" s="3"/>
      <c r="C22" s="25">
        <v>84165920</v>
      </c>
      <c r="D22" s="25"/>
      <c r="E22" s="26">
        <v>89620521</v>
      </c>
      <c r="F22" s="27">
        <v>79618046</v>
      </c>
      <c r="G22" s="27">
        <v>7102065</v>
      </c>
      <c r="H22" s="27">
        <v>6891359</v>
      </c>
      <c r="I22" s="27">
        <v>6923787</v>
      </c>
      <c r="J22" s="27">
        <v>20917211</v>
      </c>
      <c r="K22" s="27">
        <v>6821844</v>
      </c>
      <c r="L22" s="27">
        <v>6311337</v>
      </c>
      <c r="M22" s="27">
        <v>6532555</v>
      </c>
      <c r="N22" s="27">
        <v>19665736</v>
      </c>
      <c r="O22" s="27">
        <v>6560679</v>
      </c>
      <c r="P22" s="27">
        <v>6504463</v>
      </c>
      <c r="Q22" s="27">
        <v>6323835</v>
      </c>
      <c r="R22" s="27">
        <v>19388977</v>
      </c>
      <c r="S22" s="27">
        <v>6270348</v>
      </c>
      <c r="T22" s="27">
        <v>6297899</v>
      </c>
      <c r="U22" s="27">
        <v>6324847</v>
      </c>
      <c r="V22" s="27">
        <v>18893094</v>
      </c>
      <c r="W22" s="27">
        <v>78865018</v>
      </c>
      <c r="X22" s="27">
        <v>79618046</v>
      </c>
      <c r="Y22" s="27">
        <v>-753028</v>
      </c>
      <c r="Z22" s="7">
        <v>-0.95</v>
      </c>
      <c r="AA22" s="25">
        <v>79618046</v>
      </c>
    </row>
    <row r="23" spans="1:27" ht="12.75">
      <c r="A23" s="5" t="s">
        <v>49</v>
      </c>
      <c r="B23" s="3"/>
      <c r="C23" s="22">
        <v>52368658</v>
      </c>
      <c r="D23" s="22"/>
      <c r="E23" s="23">
        <v>52163984</v>
      </c>
      <c r="F23" s="24">
        <v>47574709</v>
      </c>
      <c r="G23" s="24">
        <v>4177037</v>
      </c>
      <c r="H23" s="24">
        <v>4098246</v>
      </c>
      <c r="I23" s="24">
        <v>4069123</v>
      </c>
      <c r="J23" s="24">
        <v>12344406</v>
      </c>
      <c r="K23" s="24">
        <v>3962178</v>
      </c>
      <c r="L23" s="24">
        <v>3847757</v>
      </c>
      <c r="M23" s="24">
        <v>3852728</v>
      </c>
      <c r="N23" s="24">
        <v>11662663</v>
      </c>
      <c r="O23" s="24">
        <v>3851147</v>
      </c>
      <c r="P23" s="24">
        <v>3755936</v>
      </c>
      <c r="Q23" s="24">
        <v>3724818</v>
      </c>
      <c r="R23" s="24">
        <v>11331901</v>
      </c>
      <c r="S23" s="24">
        <v>3696173</v>
      </c>
      <c r="T23" s="24">
        <v>3710010</v>
      </c>
      <c r="U23" s="24">
        <v>3701257</v>
      </c>
      <c r="V23" s="24">
        <v>11107440</v>
      </c>
      <c r="W23" s="24">
        <v>46446410</v>
      </c>
      <c r="X23" s="24">
        <v>47574709</v>
      </c>
      <c r="Y23" s="24">
        <v>-1128299</v>
      </c>
      <c r="Z23" s="6">
        <v>-2.37</v>
      </c>
      <c r="AA23" s="22">
        <v>47574709</v>
      </c>
    </row>
    <row r="24" spans="1:27" ht="12.75">
      <c r="A24" s="2" t="s">
        <v>50</v>
      </c>
      <c r="B24" s="8" t="s">
        <v>51</v>
      </c>
      <c r="C24" s="19">
        <v>411511</v>
      </c>
      <c r="D24" s="19"/>
      <c r="E24" s="20">
        <v>3133447</v>
      </c>
      <c r="F24" s="21">
        <v>726030</v>
      </c>
      <c r="G24" s="21">
        <v>34293</v>
      </c>
      <c r="H24" s="21">
        <v>34474</v>
      </c>
      <c r="I24" s="21">
        <v>62922</v>
      </c>
      <c r="J24" s="21">
        <v>131689</v>
      </c>
      <c r="K24" s="21">
        <v>40856</v>
      </c>
      <c r="L24" s="21">
        <v>49269</v>
      </c>
      <c r="M24" s="21">
        <v>69987</v>
      </c>
      <c r="N24" s="21">
        <v>160112</v>
      </c>
      <c r="O24" s="21">
        <v>149224</v>
      </c>
      <c r="P24" s="21">
        <v>50677</v>
      </c>
      <c r="Q24" s="21">
        <v>41935</v>
      </c>
      <c r="R24" s="21">
        <v>241836</v>
      </c>
      <c r="S24" s="21">
        <v>36323</v>
      </c>
      <c r="T24" s="21">
        <v>29992</v>
      </c>
      <c r="U24" s="21">
        <v>37779</v>
      </c>
      <c r="V24" s="21">
        <v>104094</v>
      </c>
      <c r="W24" s="21">
        <v>637731</v>
      </c>
      <c r="X24" s="21">
        <v>726030</v>
      </c>
      <c r="Y24" s="21">
        <v>-88299</v>
      </c>
      <c r="Z24" s="4">
        <v>-12.16</v>
      </c>
      <c r="AA24" s="19">
        <v>726030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826103219</v>
      </c>
      <c r="D25" s="40">
        <f>+D5+D9+D15+D19+D24</f>
        <v>0</v>
      </c>
      <c r="E25" s="41">
        <f t="shared" si="4"/>
        <v>789964468</v>
      </c>
      <c r="F25" s="42">
        <f t="shared" si="4"/>
        <v>703128283</v>
      </c>
      <c r="G25" s="42">
        <f t="shared" si="4"/>
        <v>96975119</v>
      </c>
      <c r="H25" s="42">
        <f t="shared" si="4"/>
        <v>43759494</v>
      </c>
      <c r="I25" s="42">
        <f t="shared" si="4"/>
        <v>45587995</v>
      </c>
      <c r="J25" s="42">
        <f t="shared" si="4"/>
        <v>186322608</v>
      </c>
      <c r="K25" s="42">
        <f t="shared" si="4"/>
        <v>54240816</v>
      </c>
      <c r="L25" s="42">
        <f t="shared" si="4"/>
        <v>49130097</v>
      </c>
      <c r="M25" s="42">
        <f t="shared" si="4"/>
        <v>79929201</v>
      </c>
      <c r="N25" s="42">
        <f t="shared" si="4"/>
        <v>183300114</v>
      </c>
      <c r="O25" s="42">
        <f t="shared" si="4"/>
        <v>47966667</v>
      </c>
      <c r="P25" s="42">
        <f t="shared" si="4"/>
        <v>44737628</v>
      </c>
      <c r="Q25" s="42">
        <f t="shared" si="4"/>
        <v>63546063</v>
      </c>
      <c r="R25" s="42">
        <f t="shared" si="4"/>
        <v>156250358</v>
      </c>
      <c r="S25" s="42">
        <f t="shared" si="4"/>
        <v>43222098</v>
      </c>
      <c r="T25" s="42">
        <f t="shared" si="4"/>
        <v>53668575</v>
      </c>
      <c r="U25" s="42">
        <f t="shared" si="4"/>
        <v>46418066</v>
      </c>
      <c r="V25" s="42">
        <f t="shared" si="4"/>
        <v>143308739</v>
      </c>
      <c r="W25" s="42">
        <f t="shared" si="4"/>
        <v>669181819</v>
      </c>
      <c r="X25" s="42">
        <f t="shared" si="4"/>
        <v>703128283</v>
      </c>
      <c r="Y25" s="42">
        <f t="shared" si="4"/>
        <v>-33946464</v>
      </c>
      <c r="Z25" s="43">
        <f>+IF(X25&lt;&gt;0,+(Y25/X25)*100,0)</f>
        <v>-4.827919004361825</v>
      </c>
      <c r="AA25" s="40">
        <f>+AA5+AA9+AA15+AA19+AA24</f>
        <v>703128283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200711103</v>
      </c>
      <c r="D28" s="19">
        <f>SUM(D29:D31)</f>
        <v>0</v>
      </c>
      <c r="E28" s="20">
        <f t="shared" si="5"/>
        <v>171663207</v>
      </c>
      <c r="F28" s="21">
        <f t="shared" si="5"/>
        <v>180321509</v>
      </c>
      <c r="G28" s="21">
        <f t="shared" si="5"/>
        <v>10789943</v>
      </c>
      <c r="H28" s="21">
        <f t="shared" si="5"/>
        <v>12173149</v>
      </c>
      <c r="I28" s="21">
        <f t="shared" si="5"/>
        <v>13258155</v>
      </c>
      <c r="J28" s="21">
        <f t="shared" si="5"/>
        <v>36221247</v>
      </c>
      <c r="K28" s="21">
        <f t="shared" si="5"/>
        <v>15382913</v>
      </c>
      <c r="L28" s="21">
        <f t="shared" si="5"/>
        <v>13913567</v>
      </c>
      <c r="M28" s="21">
        <f t="shared" si="5"/>
        <v>13430011</v>
      </c>
      <c r="N28" s="21">
        <f t="shared" si="5"/>
        <v>42726491</v>
      </c>
      <c r="O28" s="21">
        <f t="shared" si="5"/>
        <v>13993695</v>
      </c>
      <c r="P28" s="21">
        <f t="shared" si="5"/>
        <v>10665772</v>
      </c>
      <c r="Q28" s="21">
        <f t="shared" si="5"/>
        <v>12433860</v>
      </c>
      <c r="R28" s="21">
        <f t="shared" si="5"/>
        <v>37093327</v>
      </c>
      <c r="S28" s="21">
        <f t="shared" si="5"/>
        <v>19042862</v>
      </c>
      <c r="T28" s="21">
        <f t="shared" si="5"/>
        <v>16224699</v>
      </c>
      <c r="U28" s="21">
        <f t="shared" si="5"/>
        <v>9182024</v>
      </c>
      <c r="V28" s="21">
        <f t="shared" si="5"/>
        <v>44449585</v>
      </c>
      <c r="W28" s="21">
        <f t="shared" si="5"/>
        <v>160490650</v>
      </c>
      <c r="X28" s="21">
        <f t="shared" si="5"/>
        <v>180321509</v>
      </c>
      <c r="Y28" s="21">
        <f t="shared" si="5"/>
        <v>-19830859</v>
      </c>
      <c r="Z28" s="4">
        <f>+IF(X28&lt;&gt;0,+(Y28/X28)*100,0)</f>
        <v>-10.997500581031629</v>
      </c>
      <c r="AA28" s="19">
        <f>SUM(AA29:AA31)</f>
        <v>180321509</v>
      </c>
    </row>
    <row r="29" spans="1:27" ht="12.75">
      <c r="A29" s="5" t="s">
        <v>32</v>
      </c>
      <c r="B29" s="3"/>
      <c r="C29" s="22">
        <v>28452961</v>
      </c>
      <c r="D29" s="22"/>
      <c r="E29" s="23">
        <v>40810430</v>
      </c>
      <c r="F29" s="24">
        <v>44890842</v>
      </c>
      <c r="G29" s="24">
        <v>2902629</v>
      </c>
      <c r="H29" s="24">
        <v>3218344</v>
      </c>
      <c r="I29" s="24">
        <v>3321107</v>
      </c>
      <c r="J29" s="24">
        <v>9442080</v>
      </c>
      <c r="K29" s="24">
        <v>3806854</v>
      </c>
      <c r="L29" s="24">
        <v>2644235</v>
      </c>
      <c r="M29" s="24">
        <v>3130302</v>
      </c>
      <c r="N29" s="24">
        <v>9581391</v>
      </c>
      <c r="O29" s="24">
        <v>4039693</v>
      </c>
      <c r="P29" s="24">
        <v>2132111</v>
      </c>
      <c r="Q29" s="24">
        <v>3271434</v>
      </c>
      <c r="R29" s="24">
        <v>9443238</v>
      </c>
      <c r="S29" s="24">
        <v>4639674</v>
      </c>
      <c r="T29" s="24">
        <v>2421248</v>
      </c>
      <c r="U29" s="24">
        <v>3283911</v>
      </c>
      <c r="V29" s="24">
        <v>10344833</v>
      </c>
      <c r="W29" s="24">
        <v>38811542</v>
      </c>
      <c r="X29" s="24">
        <v>44890842</v>
      </c>
      <c r="Y29" s="24">
        <v>-6079300</v>
      </c>
      <c r="Z29" s="6">
        <v>-13.54</v>
      </c>
      <c r="AA29" s="22">
        <v>44890842</v>
      </c>
    </row>
    <row r="30" spans="1:27" ht="12.75">
      <c r="A30" s="5" t="s">
        <v>33</v>
      </c>
      <c r="B30" s="3"/>
      <c r="C30" s="25">
        <v>168833642</v>
      </c>
      <c r="D30" s="25"/>
      <c r="E30" s="26">
        <v>125998641</v>
      </c>
      <c r="F30" s="27">
        <v>130956773</v>
      </c>
      <c r="G30" s="27">
        <v>7489824</v>
      </c>
      <c r="H30" s="27">
        <v>8578074</v>
      </c>
      <c r="I30" s="27">
        <v>9500743</v>
      </c>
      <c r="J30" s="27">
        <v>25568641</v>
      </c>
      <c r="K30" s="27">
        <v>11154330</v>
      </c>
      <c r="L30" s="27">
        <v>10880339</v>
      </c>
      <c r="M30" s="27">
        <v>9897046</v>
      </c>
      <c r="N30" s="27">
        <v>31931715</v>
      </c>
      <c r="O30" s="27">
        <v>9425485</v>
      </c>
      <c r="P30" s="27">
        <v>8127605</v>
      </c>
      <c r="Q30" s="27">
        <v>8592371</v>
      </c>
      <c r="R30" s="27">
        <v>26145461</v>
      </c>
      <c r="S30" s="27">
        <v>14001721</v>
      </c>
      <c r="T30" s="27">
        <v>13383133</v>
      </c>
      <c r="U30" s="27">
        <v>5529110</v>
      </c>
      <c r="V30" s="27">
        <v>32913964</v>
      </c>
      <c r="W30" s="27">
        <v>116559781</v>
      </c>
      <c r="X30" s="27">
        <v>130956773</v>
      </c>
      <c r="Y30" s="27">
        <v>-14396992</v>
      </c>
      <c r="Z30" s="7">
        <v>-10.99</v>
      </c>
      <c r="AA30" s="25">
        <v>130956773</v>
      </c>
    </row>
    <row r="31" spans="1:27" ht="12.75">
      <c r="A31" s="5" t="s">
        <v>34</v>
      </c>
      <c r="B31" s="3"/>
      <c r="C31" s="22">
        <v>3424500</v>
      </c>
      <c r="D31" s="22"/>
      <c r="E31" s="23">
        <v>4854136</v>
      </c>
      <c r="F31" s="24">
        <v>4473894</v>
      </c>
      <c r="G31" s="24">
        <v>397490</v>
      </c>
      <c r="H31" s="24">
        <v>376731</v>
      </c>
      <c r="I31" s="24">
        <v>436305</v>
      </c>
      <c r="J31" s="24">
        <v>1210526</v>
      </c>
      <c r="K31" s="24">
        <v>421729</v>
      </c>
      <c r="L31" s="24">
        <v>388993</v>
      </c>
      <c r="M31" s="24">
        <v>402663</v>
      </c>
      <c r="N31" s="24">
        <v>1213385</v>
      </c>
      <c r="O31" s="24">
        <v>528517</v>
      </c>
      <c r="P31" s="24">
        <v>406056</v>
      </c>
      <c r="Q31" s="24">
        <v>570055</v>
      </c>
      <c r="R31" s="24">
        <v>1504628</v>
      </c>
      <c r="S31" s="24">
        <v>401467</v>
      </c>
      <c r="T31" s="24">
        <v>420318</v>
      </c>
      <c r="U31" s="24">
        <v>369003</v>
      </c>
      <c r="V31" s="24">
        <v>1190788</v>
      </c>
      <c r="W31" s="24">
        <v>5119327</v>
      </c>
      <c r="X31" s="24">
        <v>4473894</v>
      </c>
      <c r="Y31" s="24">
        <v>645433</v>
      </c>
      <c r="Z31" s="6">
        <v>14.43</v>
      </c>
      <c r="AA31" s="22">
        <v>4473894</v>
      </c>
    </row>
    <row r="32" spans="1:27" ht="12.75">
      <c r="A32" s="2" t="s">
        <v>35</v>
      </c>
      <c r="B32" s="3"/>
      <c r="C32" s="19">
        <f aca="true" t="shared" si="6" ref="C32:Y32">SUM(C33:C37)</f>
        <v>234500052</v>
      </c>
      <c r="D32" s="19">
        <f>SUM(D33:D37)</f>
        <v>0</v>
      </c>
      <c r="E32" s="20">
        <f t="shared" si="6"/>
        <v>109597833</v>
      </c>
      <c r="F32" s="21">
        <f t="shared" si="6"/>
        <v>104147235</v>
      </c>
      <c r="G32" s="21">
        <f t="shared" si="6"/>
        <v>6584628</v>
      </c>
      <c r="H32" s="21">
        <f t="shared" si="6"/>
        <v>6260218</v>
      </c>
      <c r="I32" s="21">
        <f t="shared" si="6"/>
        <v>8168494</v>
      </c>
      <c r="J32" s="21">
        <f t="shared" si="6"/>
        <v>21013340</v>
      </c>
      <c r="K32" s="21">
        <f t="shared" si="6"/>
        <v>7248188</v>
      </c>
      <c r="L32" s="21">
        <f t="shared" si="6"/>
        <v>8453728</v>
      </c>
      <c r="M32" s="21">
        <f t="shared" si="6"/>
        <v>8628548</v>
      </c>
      <c r="N32" s="21">
        <f t="shared" si="6"/>
        <v>24330464</v>
      </c>
      <c r="O32" s="21">
        <f t="shared" si="6"/>
        <v>9608511</v>
      </c>
      <c r="P32" s="21">
        <f t="shared" si="6"/>
        <v>11698508</v>
      </c>
      <c r="Q32" s="21">
        <f t="shared" si="6"/>
        <v>7479877</v>
      </c>
      <c r="R32" s="21">
        <f t="shared" si="6"/>
        <v>28786896</v>
      </c>
      <c r="S32" s="21">
        <f t="shared" si="6"/>
        <v>7160416</v>
      </c>
      <c r="T32" s="21">
        <f t="shared" si="6"/>
        <v>8242102</v>
      </c>
      <c r="U32" s="21">
        <f t="shared" si="6"/>
        <v>11817932</v>
      </c>
      <c r="V32" s="21">
        <f t="shared" si="6"/>
        <v>27220450</v>
      </c>
      <c r="W32" s="21">
        <f t="shared" si="6"/>
        <v>101351150</v>
      </c>
      <c r="X32" s="21">
        <f t="shared" si="6"/>
        <v>104147235</v>
      </c>
      <c r="Y32" s="21">
        <f t="shared" si="6"/>
        <v>-2796085</v>
      </c>
      <c r="Z32" s="4">
        <f>+IF(X32&lt;&gt;0,+(Y32/X32)*100,0)</f>
        <v>-2.6847424225904795</v>
      </c>
      <c r="AA32" s="19">
        <f>SUM(AA33:AA37)</f>
        <v>104147235</v>
      </c>
    </row>
    <row r="33" spans="1:27" ht="12.75">
      <c r="A33" s="5" t="s">
        <v>36</v>
      </c>
      <c r="B33" s="3"/>
      <c r="C33" s="22">
        <v>17950736</v>
      </c>
      <c r="D33" s="22"/>
      <c r="E33" s="23">
        <v>28990089</v>
      </c>
      <c r="F33" s="24">
        <v>31171612</v>
      </c>
      <c r="G33" s="24">
        <v>1841862</v>
      </c>
      <c r="H33" s="24">
        <v>1633559</v>
      </c>
      <c r="I33" s="24">
        <v>2610241</v>
      </c>
      <c r="J33" s="24">
        <v>6085662</v>
      </c>
      <c r="K33" s="24">
        <v>1806546</v>
      </c>
      <c r="L33" s="24">
        <v>2239417</v>
      </c>
      <c r="M33" s="24">
        <v>2182286</v>
      </c>
      <c r="N33" s="24">
        <v>6228249</v>
      </c>
      <c r="O33" s="24">
        <v>1708364</v>
      </c>
      <c r="P33" s="24">
        <v>4690936</v>
      </c>
      <c r="Q33" s="24">
        <v>1749662</v>
      </c>
      <c r="R33" s="24">
        <v>8148962</v>
      </c>
      <c r="S33" s="24">
        <v>1652790</v>
      </c>
      <c r="T33" s="24">
        <v>2195504</v>
      </c>
      <c r="U33" s="24">
        <v>3519649</v>
      </c>
      <c r="V33" s="24">
        <v>7367943</v>
      </c>
      <c r="W33" s="24">
        <v>27830816</v>
      </c>
      <c r="X33" s="24">
        <v>31171612</v>
      </c>
      <c r="Y33" s="24">
        <v>-3340796</v>
      </c>
      <c r="Z33" s="6">
        <v>-10.72</v>
      </c>
      <c r="AA33" s="22">
        <v>31171612</v>
      </c>
    </row>
    <row r="34" spans="1:27" ht="12.75">
      <c r="A34" s="5" t="s">
        <v>37</v>
      </c>
      <c r="B34" s="3"/>
      <c r="C34" s="22">
        <v>17793759</v>
      </c>
      <c r="D34" s="22"/>
      <c r="E34" s="23">
        <v>25568355</v>
      </c>
      <c r="F34" s="24">
        <v>24039220</v>
      </c>
      <c r="G34" s="24">
        <v>1241512</v>
      </c>
      <c r="H34" s="24">
        <v>1369729</v>
      </c>
      <c r="I34" s="24">
        <v>1930997</v>
      </c>
      <c r="J34" s="24">
        <v>4542238</v>
      </c>
      <c r="K34" s="24">
        <v>1860592</v>
      </c>
      <c r="L34" s="24">
        <v>2352852</v>
      </c>
      <c r="M34" s="24">
        <v>2482318</v>
      </c>
      <c r="N34" s="24">
        <v>6695762</v>
      </c>
      <c r="O34" s="24">
        <v>2920279</v>
      </c>
      <c r="P34" s="24">
        <v>2902642</v>
      </c>
      <c r="Q34" s="24">
        <v>1823488</v>
      </c>
      <c r="R34" s="24">
        <v>7646409</v>
      </c>
      <c r="S34" s="24">
        <v>1828114</v>
      </c>
      <c r="T34" s="24">
        <v>1784920</v>
      </c>
      <c r="U34" s="24">
        <v>1890541</v>
      </c>
      <c r="V34" s="24">
        <v>5503575</v>
      </c>
      <c r="W34" s="24">
        <v>24387984</v>
      </c>
      <c r="X34" s="24">
        <v>24039220</v>
      </c>
      <c r="Y34" s="24">
        <v>348764</v>
      </c>
      <c r="Z34" s="6">
        <v>1.45</v>
      </c>
      <c r="AA34" s="22">
        <v>24039220</v>
      </c>
    </row>
    <row r="35" spans="1:27" ht="12.75">
      <c r="A35" s="5" t="s">
        <v>38</v>
      </c>
      <c r="B35" s="3"/>
      <c r="C35" s="22">
        <v>119742220</v>
      </c>
      <c r="D35" s="22"/>
      <c r="E35" s="23">
        <v>43954689</v>
      </c>
      <c r="F35" s="24">
        <v>40190030</v>
      </c>
      <c r="G35" s="24">
        <v>2979111</v>
      </c>
      <c r="H35" s="24">
        <v>2744015</v>
      </c>
      <c r="I35" s="24">
        <v>3123232</v>
      </c>
      <c r="J35" s="24">
        <v>8846358</v>
      </c>
      <c r="K35" s="24">
        <v>2965835</v>
      </c>
      <c r="L35" s="24">
        <v>3016355</v>
      </c>
      <c r="M35" s="24">
        <v>3227387</v>
      </c>
      <c r="N35" s="24">
        <v>9209577</v>
      </c>
      <c r="O35" s="24">
        <v>4107208</v>
      </c>
      <c r="P35" s="24">
        <v>3476006</v>
      </c>
      <c r="Q35" s="24">
        <v>3200778</v>
      </c>
      <c r="R35" s="24">
        <v>10783992</v>
      </c>
      <c r="S35" s="24">
        <v>2945471</v>
      </c>
      <c r="T35" s="24">
        <v>3635955</v>
      </c>
      <c r="U35" s="24">
        <v>5199615</v>
      </c>
      <c r="V35" s="24">
        <v>11781041</v>
      </c>
      <c r="W35" s="24">
        <v>40620968</v>
      </c>
      <c r="X35" s="24">
        <v>40190030</v>
      </c>
      <c r="Y35" s="24">
        <v>430938</v>
      </c>
      <c r="Z35" s="6">
        <v>1.07</v>
      </c>
      <c r="AA35" s="22">
        <v>40190030</v>
      </c>
    </row>
    <row r="36" spans="1:27" ht="12.75">
      <c r="A36" s="5" t="s">
        <v>39</v>
      </c>
      <c r="B36" s="3"/>
      <c r="C36" s="22">
        <v>79013337</v>
      </c>
      <c r="D36" s="22"/>
      <c r="E36" s="23">
        <v>11084700</v>
      </c>
      <c r="F36" s="24">
        <v>8746373</v>
      </c>
      <c r="G36" s="24">
        <v>522143</v>
      </c>
      <c r="H36" s="24">
        <v>512915</v>
      </c>
      <c r="I36" s="24">
        <v>504024</v>
      </c>
      <c r="J36" s="24">
        <v>1539082</v>
      </c>
      <c r="K36" s="24">
        <v>615215</v>
      </c>
      <c r="L36" s="24">
        <v>845104</v>
      </c>
      <c r="M36" s="24">
        <v>736557</v>
      </c>
      <c r="N36" s="24">
        <v>2196876</v>
      </c>
      <c r="O36" s="24">
        <v>872660</v>
      </c>
      <c r="P36" s="24">
        <v>628924</v>
      </c>
      <c r="Q36" s="24">
        <v>705949</v>
      </c>
      <c r="R36" s="24">
        <v>2207533</v>
      </c>
      <c r="S36" s="24">
        <v>734041</v>
      </c>
      <c r="T36" s="24">
        <v>625723</v>
      </c>
      <c r="U36" s="24">
        <v>1208127</v>
      </c>
      <c r="V36" s="24">
        <v>2567891</v>
      </c>
      <c r="W36" s="24">
        <v>8511382</v>
      </c>
      <c r="X36" s="24">
        <v>8746373</v>
      </c>
      <c r="Y36" s="24">
        <v>-234991</v>
      </c>
      <c r="Z36" s="6">
        <v>-2.69</v>
      </c>
      <c r="AA36" s="22">
        <v>8746373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69036231</v>
      </c>
      <c r="D38" s="19">
        <f>SUM(D39:D41)</f>
        <v>0</v>
      </c>
      <c r="E38" s="20">
        <f t="shared" si="7"/>
        <v>82613557</v>
      </c>
      <c r="F38" s="21">
        <f t="shared" si="7"/>
        <v>73188248</v>
      </c>
      <c r="G38" s="21">
        <f t="shared" si="7"/>
        <v>4073147</v>
      </c>
      <c r="H38" s="21">
        <f t="shared" si="7"/>
        <v>5422802</v>
      </c>
      <c r="I38" s="21">
        <f t="shared" si="7"/>
        <v>4650368</v>
      </c>
      <c r="J38" s="21">
        <f t="shared" si="7"/>
        <v>14146317</v>
      </c>
      <c r="K38" s="21">
        <f t="shared" si="7"/>
        <v>3297644</v>
      </c>
      <c r="L38" s="21">
        <f t="shared" si="7"/>
        <v>4629944</v>
      </c>
      <c r="M38" s="21">
        <f t="shared" si="7"/>
        <v>6022030</v>
      </c>
      <c r="N38" s="21">
        <f t="shared" si="7"/>
        <v>13949618</v>
      </c>
      <c r="O38" s="21">
        <f t="shared" si="7"/>
        <v>4059434</v>
      </c>
      <c r="P38" s="21">
        <f t="shared" si="7"/>
        <v>3699159</v>
      </c>
      <c r="Q38" s="21">
        <f t="shared" si="7"/>
        <v>8081100</v>
      </c>
      <c r="R38" s="21">
        <f t="shared" si="7"/>
        <v>15839693</v>
      </c>
      <c r="S38" s="21">
        <f t="shared" si="7"/>
        <v>4150600</v>
      </c>
      <c r="T38" s="21">
        <f t="shared" si="7"/>
        <v>6156020</v>
      </c>
      <c r="U38" s="21">
        <f t="shared" si="7"/>
        <v>11522700</v>
      </c>
      <c r="V38" s="21">
        <f t="shared" si="7"/>
        <v>21829320</v>
      </c>
      <c r="W38" s="21">
        <f t="shared" si="7"/>
        <v>65764948</v>
      </c>
      <c r="X38" s="21">
        <f t="shared" si="7"/>
        <v>73188248</v>
      </c>
      <c r="Y38" s="21">
        <f t="shared" si="7"/>
        <v>-7423300</v>
      </c>
      <c r="Z38" s="4">
        <f>+IF(X38&lt;&gt;0,+(Y38/X38)*100,0)</f>
        <v>-10.142748600840944</v>
      </c>
      <c r="AA38" s="19">
        <f>SUM(AA39:AA41)</f>
        <v>73188248</v>
      </c>
    </row>
    <row r="39" spans="1:27" ht="12.75">
      <c r="A39" s="5" t="s">
        <v>42</v>
      </c>
      <c r="B39" s="3"/>
      <c r="C39" s="22">
        <v>35440275</v>
      </c>
      <c r="D39" s="22"/>
      <c r="E39" s="23">
        <v>36253002</v>
      </c>
      <c r="F39" s="24">
        <v>33062947</v>
      </c>
      <c r="G39" s="24">
        <v>3494159</v>
      </c>
      <c r="H39" s="24">
        <v>4866246</v>
      </c>
      <c r="I39" s="24">
        <v>2103553</v>
      </c>
      <c r="J39" s="24">
        <v>10463958</v>
      </c>
      <c r="K39" s="24">
        <v>2444518</v>
      </c>
      <c r="L39" s="24">
        <v>1995022</v>
      </c>
      <c r="M39" s="24">
        <v>2463005</v>
      </c>
      <c r="N39" s="24">
        <v>6902545</v>
      </c>
      <c r="O39" s="24">
        <v>2242716</v>
      </c>
      <c r="P39" s="24">
        <v>2231506</v>
      </c>
      <c r="Q39" s="24">
        <v>2381200</v>
      </c>
      <c r="R39" s="24">
        <v>6855422</v>
      </c>
      <c r="S39" s="24">
        <v>1689186</v>
      </c>
      <c r="T39" s="24">
        <v>1722245</v>
      </c>
      <c r="U39" s="24">
        <v>2070366</v>
      </c>
      <c r="V39" s="24">
        <v>5481797</v>
      </c>
      <c r="W39" s="24">
        <v>29703722</v>
      </c>
      <c r="X39" s="24">
        <v>33062947</v>
      </c>
      <c r="Y39" s="24">
        <v>-3359225</v>
      </c>
      <c r="Z39" s="6">
        <v>-10.16</v>
      </c>
      <c r="AA39" s="22">
        <v>33062947</v>
      </c>
    </row>
    <row r="40" spans="1:27" ht="12.75">
      <c r="A40" s="5" t="s">
        <v>43</v>
      </c>
      <c r="B40" s="3"/>
      <c r="C40" s="22">
        <v>33595956</v>
      </c>
      <c r="D40" s="22"/>
      <c r="E40" s="23">
        <v>46360555</v>
      </c>
      <c r="F40" s="24">
        <v>40125301</v>
      </c>
      <c r="G40" s="24">
        <v>578988</v>
      </c>
      <c r="H40" s="24">
        <v>556556</v>
      </c>
      <c r="I40" s="24">
        <v>2546815</v>
      </c>
      <c r="J40" s="24">
        <v>3682359</v>
      </c>
      <c r="K40" s="24">
        <v>853126</v>
      </c>
      <c r="L40" s="24">
        <v>2634922</v>
      </c>
      <c r="M40" s="24">
        <v>3559025</v>
      </c>
      <c r="N40" s="24">
        <v>7047073</v>
      </c>
      <c r="O40" s="24">
        <v>1816718</v>
      </c>
      <c r="P40" s="24">
        <v>1467653</v>
      </c>
      <c r="Q40" s="24">
        <v>5699900</v>
      </c>
      <c r="R40" s="24">
        <v>8984271</v>
      </c>
      <c r="S40" s="24">
        <v>2461414</v>
      </c>
      <c r="T40" s="24">
        <v>4433775</v>
      </c>
      <c r="U40" s="24">
        <v>9452334</v>
      </c>
      <c r="V40" s="24">
        <v>16347523</v>
      </c>
      <c r="W40" s="24">
        <v>36061226</v>
      </c>
      <c r="X40" s="24">
        <v>40125301</v>
      </c>
      <c r="Y40" s="24">
        <v>-4064075</v>
      </c>
      <c r="Z40" s="6">
        <v>-10.13</v>
      </c>
      <c r="AA40" s="22">
        <v>40125301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296209414</v>
      </c>
      <c r="D42" s="19">
        <f>SUM(D43:D46)</f>
        <v>0</v>
      </c>
      <c r="E42" s="20">
        <f t="shared" si="8"/>
        <v>313787773</v>
      </c>
      <c r="F42" s="21">
        <f t="shared" si="8"/>
        <v>301959107</v>
      </c>
      <c r="G42" s="21">
        <f t="shared" si="8"/>
        <v>11845941</v>
      </c>
      <c r="H42" s="21">
        <f t="shared" si="8"/>
        <v>28185833</v>
      </c>
      <c r="I42" s="21">
        <f t="shared" si="8"/>
        <v>31485207</v>
      </c>
      <c r="J42" s="21">
        <f t="shared" si="8"/>
        <v>71516981</v>
      </c>
      <c r="K42" s="21">
        <f t="shared" si="8"/>
        <v>24297435</v>
      </c>
      <c r="L42" s="21">
        <f t="shared" si="8"/>
        <v>22108688</v>
      </c>
      <c r="M42" s="21">
        <f t="shared" si="8"/>
        <v>28825450</v>
      </c>
      <c r="N42" s="21">
        <f t="shared" si="8"/>
        <v>75231573</v>
      </c>
      <c r="O42" s="21">
        <f t="shared" si="8"/>
        <v>27064057</v>
      </c>
      <c r="P42" s="21">
        <f t="shared" si="8"/>
        <v>31135698</v>
      </c>
      <c r="Q42" s="21">
        <f t="shared" si="8"/>
        <v>10128348</v>
      </c>
      <c r="R42" s="21">
        <f t="shared" si="8"/>
        <v>68328103</v>
      </c>
      <c r="S42" s="21">
        <f t="shared" si="8"/>
        <v>22512745</v>
      </c>
      <c r="T42" s="21">
        <f t="shared" si="8"/>
        <v>24600190</v>
      </c>
      <c r="U42" s="21">
        <f t="shared" si="8"/>
        <v>17223723</v>
      </c>
      <c r="V42" s="21">
        <f t="shared" si="8"/>
        <v>64336658</v>
      </c>
      <c r="W42" s="21">
        <f t="shared" si="8"/>
        <v>279413315</v>
      </c>
      <c r="X42" s="21">
        <f t="shared" si="8"/>
        <v>301959107</v>
      </c>
      <c r="Y42" s="21">
        <f t="shared" si="8"/>
        <v>-22545792</v>
      </c>
      <c r="Z42" s="4">
        <f>+IF(X42&lt;&gt;0,+(Y42/X42)*100,0)</f>
        <v>-7.466505058911835</v>
      </c>
      <c r="AA42" s="19">
        <f>SUM(AA43:AA46)</f>
        <v>301959107</v>
      </c>
    </row>
    <row r="43" spans="1:27" ht="12.75">
      <c r="A43" s="5" t="s">
        <v>46</v>
      </c>
      <c r="B43" s="3"/>
      <c r="C43" s="22">
        <v>149931916</v>
      </c>
      <c r="D43" s="22"/>
      <c r="E43" s="23">
        <v>176995040</v>
      </c>
      <c r="F43" s="24">
        <v>164132448</v>
      </c>
      <c r="G43" s="24">
        <v>3432808</v>
      </c>
      <c r="H43" s="24">
        <v>17421717</v>
      </c>
      <c r="I43" s="24">
        <v>17636475</v>
      </c>
      <c r="J43" s="24">
        <v>38491000</v>
      </c>
      <c r="K43" s="24">
        <v>11503294</v>
      </c>
      <c r="L43" s="24">
        <v>12800942</v>
      </c>
      <c r="M43" s="24">
        <v>12919771</v>
      </c>
      <c r="N43" s="24">
        <v>37224007</v>
      </c>
      <c r="O43" s="24">
        <v>16216676</v>
      </c>
      <c r="P43" s="24">
        <v>12212654</v>
      </c>
      <c r="Q43" s="24">
        <v>14189753</v>
      </c>
      <c r="R43" s="24">
        <v>42619083</v>
      </c>
      <c r="S43" s="24">
        <v>11481971</v>
      </c>
      <c r="T43" s="24">
        <v>12778935</v>
      </c>
      <c r="U43" s="24">
        <v>12741661</v>
      </c>
      <c r="V43" s="24">
        <v>37002567</v>
      </c>
      <c r="W43" s="24">
        <v>155336657</v>
      </c>
      <c r="X43" s="24">
        <v>164132448</v>
      </c>
      <c r="Y43" s="24">
        <v>-8795791</v>
      </c>
      <c r="Z43" s="6">
        <v>-5.36</v>
      </c>
      <c r="AA43" s="22">
        <v>164132448</v>
      </c>
    </row>
    <row r="44" spans="1:27" ht="12.75">
      <c r="A44" s="5" t="s">
        <v>47</v>
      </c>
      <c r="B44" s="3"/>
      <c r="C44" s="22">
        <v>56545067</v>
      </c>
      <c r="D44" s="22"/>
      <c r="E44" s="23">
        <v>49366733</v>
      </c>
      <c r="F44" s="24">
        <v>45385583</v>
      </c>
      <c r="G44" s="24">
        <v>3392819</v>
      </c>
      <c r="H44" s="24">
        <v>4000068</v>
      </c>
      <c r="I44" s="24">
        <v>5655018</v>
      </c>
      <c r="J44" s="24">
        <v>13047905</v>
      </c>
      <c r="K44" s="24">
        <v>3877236</v>
      </c>
      <c r="L44" s="24">
        <v>4018312</v>
      </c>
      <c r="M44" s="24">
        <v>5839520</v>
      </c>
      <c r="N44" s="24">
        <v>13735068</v>
      </c>
      <c r="O44" s="24">
        <v>4502445</v>
      </c>
      <c r="P44" s="24">
        <v>2805295</v>
      </c>
      <c r="Q44" s="24">
        <v>-1508160</v>
      </c>
      <c r="R44" s="24">
        <v>5799580</v>
      </c>
      <c r="S44" s="24">
        <v>3778029</v>
      </c>
      <c r="T44" s="24">
        <v>4460682</v>
      </c>
      <c r="U44" s="24">
        <v>2851497</v>
      </c>
      <c r="V44" s="24">
        <v>11090208</v>
      </c>
      <c r="W44" s="24">
        <v>43672761</v>
      </c>
      <c r="X44" s="24">
        <v>45385583</v>
      </c>
      <c r="Y44" s="24">
        <v>-1712822</v>
      </c>
      <c r="Z44" s="6">
        <v>-3.77</v>
      </c>
      <c r="AA44" s="22">
        <v>45385583</v>
      </c>
    </row>
    <row r="45" spans="1:27" ht="12.75">
      <c r="A45" s="5" t="s">
        <v>48</v>
      </c>
      <c r="B45" s="3"/>
      <c r="C45" s="25">
        <v>44967905</v>
      </c>
      <c r="D45" s="25"/>
      <c r="E45" s="26">
        <v>41284894</v>
      </c>
      <c r="F45" s="27">
        <v>48824348</v>
      </c>
      <c r="G45" s="27">
        <v>2303219</v>
      </c>
      <c r="H45" s="27">
        <v>2867666</v>
      </c>
      <c r="I45" s="27">
        <v>4045723</v>
      </c>
      <c r="J45" s="27">
        <v>9216608</v>
      </c>
      <c r="K45" s="27">
        <v>3208850</v>
      </c>
      <c r="L45" s="27">
        <v>2417632</v>
      </c>
      <c r="M45" s="27">
        <v>4635604</v>
      </c>
      <c r="N45" s="27">
        <v>10262086</v>
      </c>
      <c r="O45" s="27">
        <v>2384552</v>
      </c>
      <c r="P45" s="27">
        <v>11684353</v>
      </c>
      <c r="Q45" s="27">
        <v>-2220881</v>
      </c>
      <c r="R45" s="27">
        <v>11848024</v>
      </c>
      <c r="S45" s="27">
        <v>3215263</v>
      </c>
      <c r="T45" s="27">
        <v>3681351</v>
      </c>
      <c r="U45" s="27">
        <v>-2350179</v>
      </c>
      <c r="V45" s="27">
        <v>4546435</v>
      </c>
      <c r="W45" s="27">
        <v>35873153</v>
      </c>
      <c r="X45" s="27">
        <v>48824348</v>
      </c>
      <c r="Y45" s="27">
        <v>-12951195</v>
      </c>
      <c r="Z45" s="7">
        <v>-26.53</v>
      </c>
      <c r="AA45" s="25">
        <v>48824348</v>
      </c>
    </row>
    <row r="46" spans="1:27" ht="12.75">
      <c r="A46" s="5" t="s">
        <v>49</v>
      </c>
      <c r="B46" s="3"/>
      <c r="C46" s="22">
        <v>44764526</v>
      </c>
      <c r="D46" s="22"/>
      <c r="E46" s="23">
        <v>46141106</v>
      </c>
      <c r="F46" s="24">
        <v>43616728</v>
      </c>
      <c r="G46" s="24">
        <v>2717095</v>
      </c>
      <c r="H46" s="24">
        <v>3896382</v>
      </c>
      <c r="I46" s="24">
        <v>4147991</v>
      </c>
      <c r="J46" s="24">
        <v>10761468</v>
      </c>
      <c r="K46" s="24">
        <v>5708055</v>
      </c>
      <c r="L46" s="24">
        <v>2871802</v>
      </c>
      <c r="M46" s="24">
        <v>5430555</v>
      </c>
      <c r="N46" s="24">
        <v>14010412</v>
      </c>
      <c r="O46" s="24">
        <v>3960384</v>
      </c>
      <c r="P46" s="24">
        <v>4433396</v>
      </c>
      <c r="Q46" s="24">
        <v>-332364</v>
      </c>
      <c r="R46" s="24">
        <v>8061416</v>
      </c>
      <c r="S46" s="24">
        <v>4037482</v>
      </c>
      <c r="T46" s="24">
        <v>3679222</v>
      </c>
      <c r="U46" s="24">
        <v>3980744</v>
      </c>
      <c r="V46" s="24">
        <v>11697448</v>
      </c>
      <c r="W46" s="24">
        <v>44530744</v>
      </c>
      <c r="X46" s="24">
        <v>43616728</v>
      </c>
      <c r="Y46" s="24">
        <v>914016</v>
      </c>
      <c r="Z46" s="6">
        <v>2.1</v>
      </c>
      <c r="AA46" s="22">
        <v>43616728</v>
      </c>
    </row>
    <row r="47" spans="1:27" ht="12.75">
      <c r="A47" s="2" t="s">
        <v>50</v>
      </c>
      <c r="B47" s="8" t="s">
        <v>51</v>
      </c>
      <c r="C47" s="19">
        <v>120587</v>
      </c>
      <c r="D47" s="19"/>
      <c r="E47" s="20">
        <v>38454754</v>
      </c>
      <c r="F47" s="21">
        <v>5109732</v>
      </c>
      <c r="G47" s="21">
        <v>3257522</v>
      </c>
      <c r="H47" s="21">
        <v>2815405</v>
      </c>
      <c r="I47" s="21">
        <v>2865460</v>
      </c>
      <c r="J47" s="21">
        <v>8938387</v>
      </c>
      <c r="K47" s="21">
        <v>2866615</v>
      </c>
      <c r="L47" s="21">
        <v>2913784</v>
      </c>
      <c r="M47" s="21">
        <v>2857608</v>
      </c>
      <c r="N47" s="21">
        <v>8638007</v>
      </c>
      <c r="O47" s="21">
        <v>2918897</v>
      </c>
      <c r="P47" s="21">
        <v>-13405563</v>
      </c>
      <c r="Q47" s="21">
        <v>865182</v>
      </c>
      <c r="R47" s="21">
        <v>-9621484</v>
      </c>
      <c r="S47" s="21">
        <v>816289</v>
      </c>
      <c r="T47" s="21">
        <v>821149</v>
      </c>
      <c r="U47" s="21">
        <v>-5810345</v>
      </c>
      <c r="V47" s="21">
        <v>-4172907</v>
      </c>
      <c r="W47" s="21">
        <v>3782003</v>
      </c>
      <c r="X47" s="21">
        <v>5109732</v>
      </c>
      <c r="Y47" s="21">
        <v>-1327729</v>
      </c>
      <c r="Z47" s="4">
        <v>-25.98</v>
      </c>
      <c r="AA47" s="19">
        <v>5109732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800577387</v>
      </c>
      <c r="D48" s="40">
        <f>+D28+D32+D38+D42+D47</f>
        <v>0</v>
      </c>
      <c r="E48" s="41">
        <f t="shared" si="9"/>
        <v>716117124</v>
      </c>
      <c r="F48" s="42">
        <f t="shared" si="9"/>
        <v>664725831</v>
      </c>
      <c r="G48" s="42">
        <f t="shared" si="9"/>
        <v>36551181</v>
      </c>
      <c r="H48" s="42">
        <f t="shared" si="9"/>
        <v>54857407</v>
      </c>
      <c r="I48" s="42">
        <f t="shared" si="9"/>
        <v>60427684</v>
      </c>
      <c r="J48" s="42">
        <f t="shared" si="9"/>
        <v>151836272</v>
      </c>
      <c r="K48" s="42">
        <f t="shared" si="9"/>
        <v>53092795</v>
      </c>
      <c r="L48" s="42">
        <f t="shared" si="9"/>
        <v>52019711</v>
      </c>
      <c r="M48" s="42">
        <f t="shared" si="9"/>
        <v>59763647</v>
      </c>
      <c r="N48" s="42">
        <f t="shared" si="9"/>
        <v>164876153</v>
      </c>
      <c r="O48" s="42">
        <f t="shared" si="9"/>
        <v>57644594</v>
      </c>
      <c r="P48" s="42">
        <f t="shared" si="9"/>
        <v>43793574</v>
      </c>
      <c r="Q48" s="42">
        <f t="shared" si="9"/>
        <v>38988367</v>
      </c>
      <c r="R48" s="42">
        <f t="shared" si="9"/>
        <v>140426535</v>
      </c>
      <c r="S48" s="42">
        <f t="shared" si="9"/>
        <v>53682912</v>
      </c>
      <c r="T48" s="42">
        <f t="shared" si="9"/>
        <v>56044160</v>
      </c>
      <c r="U48" s="42">
        <f t="shared" si="9"/>
        <v>43936034</v>
      </c>
      <c r="V48" s="42">
        <f t="shared" si="9"/>
        <v>153663106</v>
      </c>
      <c r="W48" s="42">
        <f t="shared" si="9"/>
        <v>610802066</v>
      </c>
      <c r="X48" s="42">
        <f t="shared" si="9"/>
        <v>664725831</v>
      </c>
      <c r="Y48" s="42">
        <f t="shared" si="9"/>
        <v>-53923765</v>
      </c>
      <c r="Z48" s="43">
        <f>+IF(X48&lt;&gt;0,+(Y48/X48)*100,0)</f>
        <v>-8.112181366395554</v>
      </c>
      <c r="AA48" s="40">
        <f>+AA28+AA32+AA38+AA42+AA47</f>
        <v>664725831</v>
      </c>
    </row>
    <row r="49" spans="1:27" ht="12.75">
      <c r="A49" s="14" t="s">
        <v>87</v>
      </c>
      <c r="B49" s="15"/>
      <c r="C49" s="44">
        <f aca="true" t="shared" si="10" ref="C49:Y49">+C25-C48</f>
        <v>25525832</v>
      </c>
      <c r="D49" s="44">
        <f>+D25-D48</f>
        <v>0</v>
      </c>
      <c r="E49" s="45">
        <f t="shared" si="10"/>
        <v>73847344</v>
      </c>
      <c r="F49" s="46">
        <f t="shared" si="10"/>
        <v>38402452</v>
      </c>
      <c r="G49" s="46">
        <f t="shared" si="10"/>
        <v>60423938</v>
      </c>
      <c r="H49" s="46">
        <f t="shared" si="10"/>
        <v>-11097913</v>
      </c>
      <c r="I49" s="46">
        <f t="shared" si="10"/>
        <v>-14839689</v>
      </c>
      <c r="J49" s="46">
        <f t="shared" si="10"/>
        <v>34486336</v>
      </c>
      <c r="K49" s="46">
        <f t="shared" si="10"/>
        <v>1148021</v>
      </c>
      <c r="L49" s="46">
        <f t="shared" si="10"/>
        <v>-2889614</v>
      </c>
      <c r="M49" s="46">
        <f t="shared" si="10"/>
        <v>20165554</v>
      </c>
      <c r="N49" s="46">
        <f t="shared" si="10"/>
        <v>18423961</v>
      </c>
      <c r="O49" s="46">
        <f t="shared" si="10"/>
        <v>-9677927</v>
      </c>
      <c r="P49" s="46">
        <f t="shared" si="10"/>
        <v>944054</v>
      </c>
      <c r="Q49" s="46">
        <f t="shared" si="10"/>
        <v>24557696</v>
      </c>
      <c r="R49" s="46">
        <f t="shared" si="10"/>
        <v>15823823</v>
      </c>
      <c r="S49" s="46">
        <f t="shared" si="10"/>
        <v>-10460814</v>
      </c>
      <c r="T49" s="46">
        <f t="shared" si="10"/>
        <v>-2375585</v>
      </c>
      <c r="U49" s="46">
        <f t="shared" si="10"/>
        <v>2482032</v>
      </c>
      <c r="V49" s="46">
        <f t="shared" si="10"/>
        <v>-10354367</v>
      </c>
      <c r="W49" s="46">
        <f t="shared" si="10"/>
        <v>58379753</v>
      </c>
      <c r="X49" s="46">
        <f>IF(F25=F48,0,X25-X48)</f>
        <v>38402452</v>
      </c>
      <c r="Y49" s="46">
        <f t="shared" si="10"/>
        <v>19977301</v>
      </c>
      <c r="Z49" s="47">
        <f>+IF(X49&lt;&gt;0,+(Y49/X49)*100,0)</f>
        <v>52.02089960297327</v>
      </c>
      <c r="AA49" s="44">
        <f>+AA25-AA48</f>
        <v>38402452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257429353</v>
      </c>
      <c r="D5" s="19">
        <f>SUM(D6:D8)</f>
        <v>0</v>
      </c>
      <c r="E5" s="20">
        <f t="shared" si="0"/>
        <v>274908900</v>
      </c>
      <c r="F5" s="21">
        <f t="shared" si="0"/>
        <v>276507643</v>
      </c>
      <c r="G5" s="21">
        <f t="shared" si="0"/>
        <v>216822303</v>
      </c>
      <c r="H5" s="21">
        <f t="shared" si="0"/>
        <v>3981413</v>
      </c>
      <c r="I5" s="21">
        <f t="shared" si="0"/>
        <v>4278397</v>
      </c>
      <c r="J5" s="21">
        <f t="shared" si="0"/>
        <v>225082113</v>
      </c>
      <c r="K5" s="21">
        <f t="shared" si="0"/>
        <v>3905040</v>
      </c>
      <c r="L5" s="21">
        <f t="shared" si="0"/>
        <v>3072726</v>
      </c>
      <c r="M5" s="21">
        <f t="shared" si="0"/>
        <v>4032999</v>
      </c>
      <c r="N5" s="21">
        <f t="shared" si="0"/>
        <v>11010765</v>
      </c>
      <c r="O5" s="21">
        <f t="shared" si="0"/>
        <v>8335525</v>
      </c>
      <c r="P5" s="21">
        <f t="shared" si="0"/>
        <v>2912103</v>
      </c>
      <c r="Q5" s="21">
        <f t="shared" si="0"/>
        <v>6171685</v>
      </c>
      <c r="R5" s="21">
        <f t="shared" si="0"/>
        <v>17419313</v>
      </c>
      <c r="S5" s="21">
        <f t="shared" si="0"/>
        <v>2532259</v>
      </c>
      <c r="T5" s="21">
        <f t="shared" si="0"/>
        <v>2592609</v>
      </c>
      <c r="U5" s="21">
        <f t="shared" si="0"/>
        <v>2299520</v>
      </c>
      <c r="V5" s="21">
        <f t="shared" si="0"/>
        <v>7424388</v>
      </c>
      <c r="W5" s="21">
        <f t="shared" si="0"/>
        <v>260936579</v>
      </c>
      <c r="X5" s="21">
        <f t="shared" si="0"/>
        <v>276507643</v>
      </c>
      <c r="Y5" s="21">
        <f t="shared" si="0"/>
        <v>-15571064</v>
      </c>
      <c r="Z5" s="4">
        <f>+IF(X5&lt;&gt;0,+(Y5/X5)*100,0)</f>
        <v>-5.631332223247081</v>
      </c>
      <c r="AA5" s="19">
        <f>SUM(AA6:AA8)</f>
        <v>276507643</v>
      </c>
    </row>
    <row r="6" spans="1:27" ht="12.75">
      <c r="A6" s="5" t="s">
        <v>32</v>
      </c>
      <c r="B6" s="3"/>
      <c r="C6" s="22">
        <v>12635323</v>
      </c>
      <c r="D6" s="22"/>
      <c r="E6" s="23">
        <v>16191700</v>
      </c>
      <c r="F6" s="24">
        <v>11061265</v>
      </c>
      <c r="G6" s="24">
        <v>4159075</v>
      </c>
      <c r="H6" s="24">
        <v>1108830</v>
      </c>
      <c r="I6" s="24">
        <v>-932841</v>
      </c>
      <c r="J6" s="24">
        <v>4335064</v>
      </c>
      <c r="K6" s="24"/>
      <c r="L6" s="24"/>
      <c r="M6" s="24"/>
      <c r="N6" s="24"/>
      <c r="O6" s="24">
        <v>4196870</v>
      </c>
      <c r="P6" s="24"/>
      <c r="Q6" s="24">
        <v>2495421</v>
      </c>
      <c r="R6" s="24">
        <v>6692291</v>
      </c>
      <c r="S6" s="24">
        <v>5348</v>
      </c>
      <c r="T6" s="24"/>
      <c r="U6" s="24">
        <v>5348</v>
      </c>
      <c r="V6" s="24">
        <v>10696</v>
      </c>
      <c r="W6" s="24">
        <v>11038051</v>
      </c>
      <c r="X6" s="24">
        <v>11061265</v>
      </c>
      <c r="Y6" s="24">
        <v>-23214</v>
      </c>
      <c r="Z6" s="6">
        <v>-0.21</v>
      </c>
      <c r="AA6" s="22">
        <v>11061265</v>
      </c>
    </row>
    <row r="7" spans="1:27" ht="12.75">
      <c r="A7" s="5" t="s">
        <v>33</v>
      </c>
      <c r="B7" s="3"/>
      <c r="C7" s="25">
        <v>244794030</v>
      </c>
      <c r="D7" s="25"/>
      <c r="E7" s="26">
        <v>258717200</v>
      </c>
      <c r="F7" s="27">
        <v>265446378</v>
      </c>
      <c r="G7" s="27">
        <v>212663228</v>
      </c>
      <c r="H7" s="27">
        <v>2872583</v>
      </c>
      <c r="I7" s="27">
        <v>5211238</v>
      </c>
      <c r="J7" s="27">
        <v>220747049</v>
      </c>
      <c r="K7" s="27">
        <v>3905040</v>
      </c>
      <c r="L7" s="27">
        <v>3072726</v>
      </c>
      <c r="M7" s="27">
        <v>4032999</v>
      </c>
      <c r="N7" s="27">
        <v>11010765</v>
      </c>
      <c r="O7" s="27">
        <v>4138655</v>
      </c>
      <c r="P7" s="27">
        <v>2912103</v>
      </c>
      <c r="Q7" s="27">
        <v>3676264</v>
      </c>
      <c r="R7" s="27">
        <v>10727022</v>
      </c>
      <c r="S7" s="27">
        <v>2526911</v>
      </c>
      <c r="T7" s="27">
        <v>2592609</v>
      </c>
      <c r="U7" s="27">
        <v>2294172</v>
      </c>
      <c r="V7" s="27">
        <v>7413692</v>
      </c>
      <c r="W7" s="27">
        <v>249898528</v>
      </c>
      <c r="X7" s="27">
        <v>265446378</v>
      </c>
      <c r="Y7" s="27">
        <v>-15547850</v>
      </c>
      <c r="Z7" s="7">
        <v>-5.86</v>
      </c>
      <c r="AA7" s="25">
        <v>265446378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198453033</v>
      </c>
      <c r="D9" s="19">
        <f>SUM(D10:D14)</f>
        <v>0</v>
      </c>
      <c r="E9" s="20">
        <f t="shared" si="1"/>
        <v>173698900</v>
      </c>
      <c r="F9" s="21">
        <f t="shared" si="1"/>
        <v>204646520</v>
      </c>
      <c r="G9" s="21">
        <f t="shared" si="1"/>
        <v>2709635</v>
      </c>
      <c r="H9" s="21">
        <f t="shared" si="1"/>
        <v>6373329</v>
      </c>
      <c r="I9" s="21">
        <f t="shared" si="1"/>
        <v>8188967</v>
      </c>
      <c r="J9" s="21">
        <f t="shared" si="1"/>
        <v>17271931</v>
      </c>
      <c r="K9" s="21">
        <f t="shared" si="1"/>
        <v>5099893</v>
      </c>
      <c r="L9" s="21">
        <f t="shared" si="1"/>
        <v>11948400</v>
      </c>
      <c r="M9" s="21">
        <f t="shared" si="1"/>
        <v>14712517</v>
      </c>
      <c r="N9" s="21">
        <f t="shared" si="1"/>
        <v>31760810</v>
      </c>
      <c r="O9" s="21">
        <f t="shared" si="1"/>
        <v>4733918</v>
      </c>
      <c r="P9" s="21">
        <f t="shared" si="1"/>
        <v>5260323</v>
      </c>
      <c r="Q9" s="21">
        <f t="shared" si="1"/>
        <v>15018863</v>
      </c>
      <c r="R9" s="21">
        <f t="shared" si="1"/>
        <v>25013104</v>
      </c>
      <c r="S9" s="21">
        <f t="shared" si="1"/>
        <v>4604731</v>
      </c>
      <c r="T9" s="21">
        <f t="shared" si="1"/>
        <v>3272601</v>
      </c>
      <c r="U9" s="21">
        <f t="shared" si="1"/>
        <v>20025162</v>
      </c>
      <c r="V9" s="21">
        <f t="shared" si="1"/>
        <v>27902494</v>
      </c>
      <c r="W9" s="21">
        <f t="shared" si="1"/>
        <v>101948339</v>
      </c>
      <c r="X9" s="21">
        <f t="shared" si="1"/>
        <v>204646520</v>
      </c>
      <c r="Y9" s="21">
        <f t="shared" si="1"/>
        <v>-102698181</v>
      </c>
      <c r="Z9" s="4">
        <f>+IF(X9&lt;&gt;0,+(Y9/X9)*100,0)</f>
        <v>-50.18320419032779</v>
      </c>
      <c r="AA9" s="19">
        <f>SUM(AA10:AA14)</f>
        <v>204646520</v>
      </c>
    </row>
    <row r="10" spans="1:27" ht="12.75">
      <c r="A10" s="5" t="s">
        <v>36</v>
      </c>
      <c r="B10" s="3"/>
      <c r="C10" s="22">
        <v>19127341</v>
      </c>
      <c r="D10" s="22"/>
      <c r="E10" s="23">
        <v>15347600</v>
      </c>
      <c r="F10" s="24">
        <v>10736000</v>
      </c>
      <c r="G10" s="24">
        <v>320051</v>
      </c>
      <c r="H10" s="24">
        <v>319068</v>
      </c>
      <c r="I10" s="24">
        <v>270056</v>
      </c>
      <c r="J10" s="24">
        <v>909175</v>
      </c>
      <c r="K10" s="24">
        <v>332986</v>
      </c>
      <c r="L10" s="24">
        <v>456973</v>
      </c>
      <c r="M10" s="24">
        <v>429480</v>
      </c>
      <c r="N10" s="24">
        <v>1219439</v>
      </c>
      <c r="O10" s="24">
        <v>372541</v>
      </c>
      <c r="P10" s="24">
        <v>293262</v>
      </c>
      <c r="Q10" s="24">
        <v>117292</v>
      </c>
      <c r="R10" s="24">
        <v>783095</v>
      </c>
      <c r="S10" s="24">
        <v>429955</v>
      </c>
      <c r="T10" s="24">
        <v>236916</v>
      </c>
      <c r="U10" s="24">
        <v>8138708</v>
      </c>
      <c r="V10" s="24">
        <v>8805579</v>
      </c>
      <c r="W10" s="24">
        <v>11717288</v>
      </c>
      <c r="X10" s="24">
        <v>10736000</v>
      </c>
      <c r="Y10" s="24">
        <v>981288</v>
      </c>
      <c r="Z10" s="6">
        <v>9.14</v>
      </c>
      <c r="AA10" s="22">
        <v>10736000</v>
      </c>
    </row>
    <row r="11" spans="1:27" ht="12.75">
      <c r="A11" s="5" t="s">
        <v>37</v>
      </c>
      <c r="B11" s="3"/>
      <c r="C11" s="22">
        <v>3535644</v>
      </c>
      <c r="D11" s="22"/>
      <c r="E11" s="23">
        <v>1627000</v>
      </c>
      <c r="F11" s="24">
        <v>1627900</v>
      </c>
      <c r="G11" s="24">
        <v>118691</v>
      </c>
      <c r="H11" s="24">
        <v>119282</v>
      </c>
      <c r="I11" s="24">
        <v>120515</v>
      </c>
      <c r="J11" s="24">
        <v>358488</v>
      </c>
      <c r="K11" s="24">
        <v>119651</v>
      </c>
      <c r="L11" s="24">
        <v>119942</v>
      </c>
      <c r="M11" s="24">
        <v>120000</v>
      </c>
      <c r="N11" s="24">
        <v>359593</v>
      </c>
      <c r="O11" s="24">
        <v>118713</v>
      </c>
      <c r="P11" s="24">
        <v>130834</v>
      </c>
      <c r="Q11" s="24">
        <v>130257</v>
      </c>
      <c r="R11" s="24">
        <v>379804</v>
      </c>
      <c r="S11" s="24">
        <v>130000</v>
      </c>
      <c r="T11" s="24">
        <v>130000</v>
      </c>
      <c r="U11" s="24">
        <v>130000</v>
      </c>
      <c r="V11" s="24">
        <v>390000</v>
      </c>
      <c r="W11" s="24">
        <v>1487885</v>
      </c>
      <c r="X11" s="24">
        <v>1627900</v>
      </c>
      <c r="Y11" s="24">
        <v>-140015</v>
      </c>
      <c r="Z11" s="6">
        <v>-8.6</v>
      </c>
      <c r="AA11" s="22">
        <v>1627900</v>
      </c>
    </row>
    <row r="12" spans="1:27" ht="12.75">
      <c r="A12" s="5" t="s">
        <v>38</v>
      </c>
      <c r="B12" s="3"/>
      <c r="C12" s="22">
        <v>119642116</v>
      </c>
      <c r="D12" s="22"/>
      <c r="E12" s="23">
        <v>84783400</v>
      </c>
      <c r="F12" s="24">
        <v>122138669</v>
      </c>
      <c r="G12" s="24">
        <v>1238591</v>
      </c>
      <c r="H12" s="24">
        <v>2802955</v>
      </c>
      <c r="I12" s="24">
        <v>1722131</v>
      </c>
      <c r="J12" s="24">
        <v>5763677</v>
      </c>
      <c r="K12" s="24">
        <v>1318622</v>
      </c>
      <c r="L12" s="24">
        <v>1416001</v>
      </c>
      <c r="M12" s="24">
        <v>1062566</v>
      </c>
      <c r="N12" s="24">
        <v>3797189</v>
      </c>
      <c r="O12" s="24">
        <v>1276722</v>
      </c>
      <c r="P12" s="24">
        <v>1941541</v>
      </c>
      <c r="Q12" s="24">
        <v>1412013</v>
      </c>
      <c r="R12" s="24">
        <v>4630276</v>
      </c>
      <c r="S12" s="24">
        <v>259601</v>
      </c>
      <c r="T12" s="24">
        <v>134401</v>
      </c>
      <c r="U12" s="24">
        <v>655284</v>
      </c>
      <c r="V12" s="24">
        <v>1049286</v>
      </c>
      <c r="W12" s="24">
        <v>15240428</v>
      </c>
      <c r="X12" s="24">
        <v>122138669</v>
      </c>
      <c r="Y12" s="24">
        <v>-106898241</v>
      </c>
      <c r="Z12" s="6">
        <v>-87.52</v>
      </c>
      <c r="AA12" s="22">
        <v>122138669</v>
      </c>
    </row>
    <row r="13" spans="1:27" ht="12.75">
      <c r="A13" s="5" t="s">
        <v>39</v>
      </c>
      <c r="B13" s="3"/>
      <c r="C13" s="22">
        <v>56147932</v>
      </c>
      <c r="D13" s="22"/>
      <c r="E13" s="23">
        <v>71940900</v>
      </c>
      <c r="F13" s="24">
        <v>70143951</v>
      </c>
      <c r="G13" s="24">
        <v>1032302</v>
      </c>
      <c r="H13" s="24">
        <v>3132024</v>
      </c>
      <c r="I13" s="24">
        <v>6076265</v>
      </c>
      <c r="J13" s="24">
        <v>10240591</v>
      </c>
      <c r="K13" s="24">
        <v>3328634</v>
      </c>
      <c r="L13" s="24">
        <v>9955484</v>
      </c>
      <c r="M13" s="24">
        <v>13100471</v>
      </c>
      <c r="N13" s="24">
        <v>26384589</v>
      </c>
      <c r="O13" s="24">
        <v>2965942</v>
      </c>
      <c r="P13" s="24">
        <v>2894686</v>
      </c>
      <c r="Q13" s="24">
        <v>13359301</v>
      </c>
      <c r="R13" s="24">
        <v>19219929</v>
      </c>
      <c r="S13" s="24">
        <v>3785175</v>
      </c>
      <c r="T13" s="24">
        <v>2771284</v>
      </c>
      <c r="U13" s="24">
        <v>11101170</v>
      </c>
      <c r="V13" s="24">
        <v>17657629</v>
      </c>
      <c r="W13" s="24">
        <v>73502738</v>
      </c>
      <c r="X13" s="24">
        <v>70143951</v>
      </c>
      <c r="Y13" s="24">
        <v>3358787</v>
      </c>
      <c r="Z13" s="6">
        <v>4.79</v>
      </c>
      <c r="AA13" s="22">
        <v>70143951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13059590</v>
      </c>
      <c r="D15" s="19">
        <f>SUM(D16:D18)</f>
        <v>0</v>
      </c>
      <c r="E15" s="20">
        <f t="shared" si="2"/>
        <v>9943900</v>
      </c>
      <c r="F15" s="21">
        <f t="shared" si="2"/>
        <v>11461700</v>
      </c>
      <c r="G15" s="21">
        <f t="shared" si="2"/>
        <v>1037141</v>
      </c>
      <c r="H15" s="21">
        <f t="shared" si="2"/>
        <v>717759</v>
      </c>
      <c r="I15" s="21">
        <f t="shared" si="2"/>
        <v>691088</v>
      </c>
      <c r="J15" s="21">
        <f t="shared" si="2"/>
        <v>2445988</v>
      </c>
      <c r="K15" s="21">
        <f t="shared" si="2"/>
        <v>955484</v>
      </c>
      <c r="L15" s="21">
        <f t="shared" si="2"/>
        <v>788430</v>
      </c>
      <c r="M15" s="21">
        <f t="shared" si="2"/>
        <v>681111</v>
      </c>
      <c r="N15" s="21">
        <f t="shared" si="2"/>
        <v>2425025</v>
      </c>
      <c r="O15" s="21">
        <f t="shared" si="2"/>
        <v>1479266</v>
      </c>
      <c r="P15" s="21">
        <f t="shared" si="2"/>
        <v>829004</v>
      </c>
      <c r="Q15" s="21">
        <f t="shared" si="2"/>
        <v>451237</v>
      </c>
      <c r="R15" s="21">
        <f t="shared" si="2"/>
        <v>2759507</v>
      </c>
      <c r="S15" s="21">
        <f t="shared" si="2"/>
        <v>390440</v>
      </c>
      <c r="T15" s="21">
        <f t="shared" si="2"/>
        <v>50832</v>
      </c>
      <c r="U15" s="21">
        <f t="shared" si="2"/>
        <v>1302333</v>
      </c>
      <c r="V15" s="21">
        <f t="shared" si="2"/>
        <v>1743605</v>
      </c>
      <c r="W15" s="21">
        <f t="shared" si="2"/>
        <v>9374125</v>
      </c>
      <c r="X15" s="21">
        <f t="shared" si="2"/>
        <v>11461700</v>
      </c>
      <c r="Y15" s="21">
        <f t="shared" si="2"/>
        <v>-2087575</v>
      </c>
      <c r="Z15" s="4">
        <f>+IF(X15&lt;&gt;0,+(Y15/X15)*100,0)</f>
        <v>-18.213484910615353</v>
      </c>
      <c r="AA15" s="19">
        <f>SUM(AA16:AA18)</f>
        <v>11461700</v>
      </c>
    </row>
    <row r="16" spans="1:27" ht="12.75">
      <c r="A16" s="5" t="s">
        <v>42</v>
      </c>
      <c r="B16" s="3"/>
      <c r="C16" s="22">
        <v>12966494</v>
      </c>
      <c r="D16" s="22"/>
      <c r="E16" s="23">
        <v>4546450</v>
      </c>
      <c r="F16" s="24">
        <v>6064250</v>
      </c>
      <c r="G16" s="24">
        <v>539053</v>
      </c>
      <c r="H16" s="24">
        <v>245603</v>
      </c>
      <c r="I16" s="24">
        <v>311045</v>
      </c>
      <c r="J16" s="24">
        <v>1095701</v>
      </c>
      <c r="K16" s="24">
        <v>413294</v>
      </c>
      <c r="L16" s="24">
        <v>403806</v>
      </c>
      <c r="M16" s="24">
        <v>341444</v>
      </c>
      <c r="N16" s="24">
        <v>1158544</v>
      </c>
      <c r="O16" s="24">
        <v>1019176</v>
      </c>
      <c r="P16" s="24">
        <v>374149</v>
      </c>
      <c r="Q16" s="24">
        <v>283067</v>
      </c>
      <c r="R16" s="24">
        <v>1676392</v>
      </c>
      <c r="S16" s="24">
        <v>185884</v>
      </c>
      <c r="T16" s="24">
        <v>205615</v>
      </c>
      <c r="U16" s="24">
        <v>292557</v>
      </c>
      <c r="V16" s="24">
        <v>684056</v>
      </c>
      <c r="W16" s="24">
        <v>4614693</v>
      </c>
      <c r="X16" s="24">
        <v>6064250</v>
      </c>
      <c r="Y16" s="24">
        <v>-1449557</v>
      </c>
      <c r="Z16" s="6">
        <v>-23.9</v>
      </c>
      <c r="AA16" s="22">
        <v>6064250</v>
      </c>
    </row>
    <row r="17" spans="1:27" ht="12.75">
      <c r="A17" s="5" t="s">
        <v>43</v>
      </c>
      <c r="B17" s="3"/>
      <c r="C17" s="22">
        <v>93096</v>
      </c>
      <c r="D17" s="22"/>
      <c r="E17" s="23">
        <v>5397450</v>
      </c>
      <c r="F17" s="24">
        <v>5397450</v>
      </c>
      <c r="G17" s="24">
        <v>498088</v>
      </c>
      <c r="H17" s="24">
        <v>472156</v>
      </c>
      <c r="I17" s="24">
        <v>380043</v>
      </c>
      <c r="J17" s="24">
        <v>1350287</v>
      </c>
      <c r="K17" s="24">
        <v>542190</v>
      </c>
      <c r="L17" s="24">
        <v>384624</v>
      </c>
      <c r="M17" s="24">
        <v>339667</v>
      </c>
      <c r="N17" s="24">
        <v>1266481</v>
      </c>
      <c r="O17" s="24">
        <v>460090</v>
      </c>
      <c r="P17" s="24">
        <v>454855</v>
      </c>
      <c r="Q17" s="24">
        <v>168170</v>
      </c>
      <c r="R17" s="24">
        <v>1083115</v>
      </c>
      <c r="S17" s="24">
        <v>204556</v>
      </c>
      <c r="T17" s="24">
        <v>-154783</v>
      </c>
      <c r="U17" s="24">
        <v>1009776</v>
      </c>
      <c r="V17" s="24">
        <v>1059549</v>
      </c>
      <c r="W17" s="24">
        <v>4759432</v>
      </c>
      <c r="X17" s="24">
        <v>5397450</v>
      </c>
      <c r="Y17" s="24">
        <v>-638018</v>
      </c>
      <c r="Z17" s="6">
        <v>-11.82</v>
      </c>
      <c r="AA17" s="22">
        <v>5397450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471457516</v>
      </c>
      <c r="D19" s="19">
        <f>SUM(D20:D23)</f>
        <v>0</v>
      </c>
      <c r="E19" s="20">
        <f t="shared" si="3"/>
        <v>559088593</v>
      </c>
      <c r="F19" s="21">
        <f t="shared" si="3"/>
        <v>555921241</v>
      </c>
      <c r="G19" s="21">
        <f t="shared" si="3"/>
        <v>132445855</v>
      </c>
      <c r="H19" s="21">
        <f t="shared" si="3"/>
        <v>32404709</v>
      </c>
      <c r="I19" s="21">
        <f t="shared" si="3"/>
        <v>29381853</v>
      </c>
      <c r="J19" s="21">
        <f t="shared" si="3"/>
        <v>194232417</v>
      </c>
      <c r="K19" s="21">
        <f t="shared" si="3"/>
        <v>27701233</v>
      </c>
      <c r="L19" s="21">
        <f t="shared" si="3"/>
        <v>27352179</v>
      </c>
      <c r="M19" s="21">
        <f t="shared" si="3"/>
        <v>20133677</v>
      </c>
      <c r="N19" s="21">
        <f t="shared" si="3"/>
        <v>75187089</v>
      </c>
      <c r="O19" s="21">
        <f t="shared" si="3"/>
        <v>64790084</v>
      </c>
      <c r="P19" s="21">
        <f t="shared" si="3"/>
        <v>25592478</v>
      </c>
      <c r="Q19" s="21">
        <f t="shared" si="3"/>
        <v>47663366</v>
      </c>
      <c r="R19" s="21">
        <f t="shared" si="3"/>
        <v>138045928</v>
      </c>
      <c r="S19" s="21">
        <f t="shared" si="3"/>
        <v>43340139</v>
      </c>
      <c r="T19" s="21">
        <f t="shared" si="3"/>
        <v>25012944</v>
      </c>
      <c r="U19" s="21">
        <f t="shared" si="3"/>
        <v>19432425</v>
      </c>
      <c r="V19" s="21">
        <f t="shared" si="3"/>
        <v>87785508</v>
      </c>
      <c r="W19" s="21">
        <f t="shared" si="3"/>
        <v>495250942</v>
      </c>
      <c r="X19" s="21">
        <f t="shared" si="3"/>
        <v>555921241</v>
      </c>
      <c r="Y19" s="21">
        <f t="shared" si="3"/>
        <v>-60670299</v>
      </c>
      <c r="Z19" s="4">
        <f>+IF(X19&lt;&gt;0,+(Y19/X19)*100,0)</f>
        <v>-10.913470205035752</v>
      </c>
      <c r="AA19" s="19">
        <f>SUM(AA20:AA23)</f>
        <v>555921241</v>
      </c>
    </row>
    <row r="20" spans="1:27" ht="12.75">
      <c r="A20" s="5" t="s">
        <v>46</v>
      </c>
      <c r="B20" s="3"/>
      <c r="C20" s="22">
        <v>280188554</v>
      </c>
      <c r="D20" s="22"/>
      <c r="E20" s="23">
        <v>305070443</v>
      </c>
      <c r="F20" s="24">
        <v>287327550</v>
      </c>
      <c r="G20" s="24">
        <v>33685789</v>
      </c>
      <c r="H20" s="24">
        <v>24498505</v>
      </c>
      <c r="I20" s="24">
        <v>23417137</v>
      </c>
      <c r="J20" s="24">
        <v>81601431</v>
      </c>
      <c r="K20" s="24">
        <v>19612912</v>
      </c>
      <c r="L20" s="24">
        <v>21451535</v>
      </c>
      <c r="M20" s="24">
        <v>13299666</v>
      </c>
      <c r="N20" s="24">
        <v>54364113</v>
      </c>
      <c r="O20" s="24">
        <v>36549252</v>
      </c>
      <c r="P20" s="24">
        <v>20655406</v>
      </c>
      <c r="Q20" s="24">
        <v>25410399</v>
      </c>
      <c r="R20" s="24">
        <v>82615057</v>
      </c>
      <c r="S20" s="24">
        <v>18920296</v>
      </c>
      <c r="T20" s="24">
        <v>22265009</v>
      </c>
      <c r="U20" s="24">
        <v>21134447</v>
      </c>
      <c r="V20" s="24">
        <v>62319752</v>
      </c>
      <c r="W20" s="24">
        <v>280900353</v>
      </c>
      <c r="X20" s="24">
        <v>287327550</v>
      </c>
      <c r="Y20" s="24">
        <v>-6427197</v>
      </c>
      <c r="Z20" s="6">
        <v>-2.24</v>
      </c>
      <c r="AA20" s="22">
        <v>287327550</v>
      </c>
    </row>
    <row r="21" spans="1:27" ht="12.75">
      <c r="A21" s="5" t="s">
        <v>47</v>
      </c>
      <c r="B21" s="3"/>
      <c r="C21" s="22">
        <v>103064650</v>
      </c>
      <c r="D21" s="22"/>
      <c r="E21" s="23">
        <v>121020500</v>
      </c>
      <c r="F21" s="24">
        <v>127225153</v>
      </c>
      <c r="G21" s="24">
        <v>32974739</v>
      </c>
      <c r="H21" s="24">
        <v>6144211</v>
      </c>
      <c r="I21" s="24">
        <v>5056285</v>
      </c>
      <c r="J21" s="24">
        <v>44175235</v>
      </c>
      <c r="K21" s="24">
        <v>2678197</v>
      </c>
      <c r="L21" s="24">
        <v>4099825</v>
      </c>
      <c r="M21" s="24">
        <v>4073123</v>
      </c>
      <c r="N21" s="24">
        <v>10851145</v>
      </c>
      <c r="O21" s="24">
        <v>15560187</v>
      </c>
      <c r="P21" s="24">
        <v>2528020</v>
      </c>
      <c r="Q21" s="24">
        <v>11231975</v>
      </c>
      <c r="R21" s="24">
        <v>29320182</v>
      </c>
      <c r="S21" s="24">
        <v>23585920</v>
      </c>
      <c r="T21" s="24">
        <v>304505</v>
      </c>
      <c r="U21" s="24">
        <v>-10297358</v>
      </c>
      <c r="V21" s="24">
        <v>13593067</v>
      </c>
      <c r="W21" s="24">
        <v>97939629</v>
      </c>
      <c r="X21" s="24">
        <v>127225153</v>
      </c>
      <c r="Y21" s="24">
        <v>-29285524</v>
      </c>
      <c r="Z21" s="6">
        <v>-23.02</v>
      </c>
      <c r="AA21" s="22">
        <v>127225153</v>
      </c>
    </row>
    <row r="22" spans="1:27" ht="12.75">
      <c r="A22" s="5" t="s">
        <v>48</v>
      </c>
      <c r="B22" s="3"/>
      <c r="C22" s="25">
        <v>48503748</v>
      </c>
      <c r="D22" s="25"/>
      <c r="E22" s="26">
        <v>80059850</v>
      </c>
      <c r="F22" s="27">
        <v>88421264</v>
      </c>
      <c r="G22" s="27">
        <v>35015808</v>
      </c>
      <c r="H22" s="27">
        <v>1451777</v>
      </c>
      <c r="I22" s="27">
        <v>624249</v>
      </c>
      <c r="J22" s="27">
        <v>37091834</v>
      </c>
      <c r="K22" s="27">
        <v>5131792</v>
      </c>
      <c r="L22" s="27">
        <v>1582293</v>
      </c>
      <c r="M22" s="27">
        <v>2458579</v>
      </c>
      <c r="N22" s="27">
        <v>9172664</v>
      </c>
      <c r="O22" s="27">
        <v>6309960</v>
      </c>
      <c r="P22" s="27">
        <v>2101977</v>
      </c>
      <c r="Q22" s="27">
        <v>5834025</v>
      </c>
      <c r="R22" s="27">
        <v>14245962</v>
      </c>
      <c r="S22" s="27">
        <v>629520</v>
      </c>
      <c r="T22" s="27">
        <v>2226105</v>
      </c>
      <c r="U22" s="27">
        <v>8384838</v>
      </c>
      <c r="V22" s="27">
        <v>11240463</v>
      </c>
      <c r="W22" s="27">
        <v>71750923</v>
      </c>
      <c r="X22" s="27">
        <v>88421264</v>
      </c>
      <c r="Y22" s="27">
        <v>-16670341</v>
      </c>
      <c r="Z22" s="7">
        <v>-18.85</v>
      </c>
      <c r="AA22" s="25">
        <v>88421264</v>
      </c>
    </row>
    <row r="23" spans="1:27" ht="12.75">
      <c r="A23" s="5" t="s">
        <v>49</v>
      </c>
      <c r="B23" s="3"/>
      <c r="C23" s="22">
        <v>39700564</v>
      </c>
      <c r="D23" s="22"/>
      <c r="E23" s="23">
        <v>52937800</v>
      </c>
      <c r="F23" s="24">
        <v>52947274</v>
      </c>
      <c r="G23" s="24">
        <v>30769519</v>
      </c>
      <c r="H23" s="24">
        <v>310216</v>
      </c>
      <c r="I23" s="24">
        <v>284182</v>
      </c>
      <c r="J23" s="24">
        <v>31363917</v>
      </c>
      <c r="K23" s="24">
        <v>278332</v>
      </c>
      <c r="L23" s="24">
        <v>218526</v>
      </c>
      <c r="M23" s="24">
        <v>302309</v>
      </c>
      <c r="N23" s="24">
        <v>799167</v>
      </c>
      <c r="O23" s="24">
        <v>6370685</v>
      </c>
      <c r="P23" s="24">
        <v>307075</v>
      </c>
      <c r="Q23" s="24">
        <v>5186967</v>
      </c>
      <c r="R23" s="24">
        <v>11864727</v>
      </c>
      <c r="S23" s="24">
        <v>204403</v>
      </c>
      <c r="T23" s="24">
        <v>217325</v>
      </c>
      <c r="U23" s="24">
        <v>210498</v>
      </c>
      <c r="V23" s="24">
        <v>632226</v>
      </c>
      <c r="W23" s="24">
        <v>44660037</v>
      </c>
      <c r="X23" s="24">
        <v>52947274</v>
      </c>
      <c r="Y23" s="24">
        <v>-8287237</v>
      </c>
      <c r="Z23" s="6">
        <v>-15.65</v>
      </c>
      <c r="AA23" s="22">
        <v>52947274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940399492</v>
      </c>
      <c r="D25" s="40">
        <f>+D5+D9+D15+D19+D24</f>
        <v>0</v>
      </c>
      <c r="E25" s="41">
        <f t="shared" si="4"/>
        <v>1017640293</v>
      </c>
      <c r="F25" s="42">
        <f t="shared" si="4"/>
        <v>1048537104</v>
      </c>
      <c r="G25" s="42">
        <f t="shared" si="4"/>
        <v>353014934</v>
      </c>
      <c r="H25" s="42">
        <f t="shared" si="4"/>
        <v>43477210</v>
      </c>
      <c r="I25" s="42">
        <f t="shared" si="4"/>
        <v>42540305</v>
      </c>
      <c r="J25" s="42">
        <f t="shared" si="4"/>
        <v>439032449</v>
      </c>
      <c r="K25" s="42">
        <f t="shared" si="4"/>
        <v>37661650</v>
      </c>
      <c r="L25" s="42">
        <f t="shared" si="4"/>
        <v>43161735</v>
      </c>
      <c r="M25" s="42">
        <f t="shared" si="4"/>
        <v>39560304</v>
      </c>
      <c r="N25" s="42">
        <f t="shared" si="4"/>
        <v>120383689</v>
      </c>
      <c r="O25" s="42">
        <f t="shared" si="4"/>
        <v>79338793</v>
      </c>
      <c r="P25" s="42">
        <f t="shared" si="4"/>
        <v>34593908</v>
      </c>
      <c r="Q25" s="42">
        <f t="shared" si="4"/>
        <v>69305151</v>
      </c>
      <c r="R25" s="42">
        <f t="shared" si="4"/>
        <v>183237852</v>
      </c>
      <c r="S25" s="42">
        <f t="shared" si="4"/>
        <v>50867569</v>
      </c>
      <c r="T25" s="42">
        <f t="shared" si="4"/>
        <v>30928986</v>
      </c>
      <c r="U25" s="42">
        <f t="shared" si="4"/>
        <v>43059440</v>
      </c>
      <c r="V25" s="42">
        <f t="shared" si="4"/>
        <v>124855995</v>
      </c>
      <c r="W25" s="42">
        <f t="shared" si="4"/>
        <v>867509985</v>
      </c>
      <c r="X25" s="42">
        <f t="shared" si="4"/>
        <v>1048537104</v>
      </c>
      <c r="Y25" s="42">
        <f t="shared" si="4"/>
        <v>-181027119</v>
      </c>
      <c r="Z25" s="43">
        <f>+IF(X25&lt;&gt;0,+(Y25/X25)*100,0)</f>
        <v>-17.264731816300134</v>
      </c>
      <c r="AA25" s="40">
        <f>+AA5+AA9+AA15+AA19+AA24</f>
        <v>1048537104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175668528</v>
      </c>
      <c r="D28" s="19">
        <f>SUM(D29:D31)</f>
        <v>0</v>
      </c>
      <c r="E28" s="20">
        <f t="shared" si="5"/>
        <v>182486649</v>
      </c>
      <c r="F28" s="21">
        <f t="shared" si="5"/>
        <v>175974007</v>
      </c>
      <c r="G28" s="21">
        <f t="shared" si="5"/>
        <v>12139470</v>
      </c>
      <c r="H28" s="21">
        <f t="shared" si="5"/>
        <v>11641287</v>
      </c>
      <c r="I28" s="21">
        <f t="shared" si="5"/>
        <v>11993087</v>
      </c>
      <c r="J28" s="21">
        <f t="shared" si="5"/>
        <v>35773844</v>
      </c>
      <c r="K28" s="21">
        <f t="shared" si="5"/>
        <v>12826468</v>
      </c>
      <c r="L28" s="21">
        <f t="shared" si="5"/>
        <v>18348837</v>
      </c>
      <c r="M28" s="21">
        <f t="shared" si="5"/>
        <v>9968583</v>
      </c>
      <c r="N28" s="21">
        <f t="shared" si="5"/>
        <v>41143888</v>
      </c>
      <c r="O28" s="21">
        <f t="shared" si="5"/>
        <v>12529744</v>
      </c>
      <c r="P28" s="21">
        <f t="shared" si="5"/>
        <v>13064832</v>
      </c>
      <c r="Q28" s="21">
        <f t="shared" si="5"/>
        <v>8898665</v>
      </c>
      <c r="R28" s="21">
        <f t="shared" si="5"/>
        <v>34493241</v>
      </c>
      <c r="S28" s="21">
        <f t="shared" si="5"/>
        <v>11844947</v>
      </c>
      <c r="T28" s="21">
        <f t="shared" si="5"/>
        <v>10341469</v>
      </c>
      <c r="U28" s="21">
        <f t="shared" si="5"/>
        <v>27570378</v>
      </c>
      <c r="V28" s="21">
        <f t="shared" si="5"/>
        <v>49756794</v>
      </c>
      <c r="W28" s="21">
        <f t="shared" si="5"/>
        <v>161167767</v>
      </c>
      <c r="X28" s="21">
        <f t="shared" si="5"/>
        <v>175974007</v>
      </c>
      <c r="Y28" s="21">
        <f t="shared" si="5"/>
        <v>-14806240</v>
      </c>
      <c r="Z28" s="4">
        <f>+IF(X28&lt;&gt;0,+(Y28/X28)*100,0)</f>
        <v>-8.413878988389461</v>
      </c>
      <c r="AA28" s="19">
        <f>SUM(AA29:AA31)</f>
        <v>175974007</v>
      </c>
    </row>
    <row r="29" spans="1:27" ht="12.75">
      <c r="A29" s="5" t="s">
        <v>32</v>
      </c>
      <c r="B29" s="3"/>
      <c r="C29" s="22">
        <v>20137242</v>
      </c>
      <c r="D29" s="22"/>
      <c r="E29" s="23">
        <v>33110397</v>
      </c>
      <c r="F29" s="24">
        <v>29851861</v>
      </c>
      <c r="G29" s="24">
        <v>3177726</v>
      </c>
      <c r="H29" s="24">
        <v>1373610</v>
      </c>
      <c r="I29" s="24">
        <v>1330695</v>
      </c>
      <c r="J29" s="24">
        <v>5882031</v>
      </c>
      <c r="K29" s="24">
        <v>1131492</v>
      </c>
      <c r="L29" s="24">
        <v>1710710</v>
      </c>
      <c r="M29" s="24">
        <v>1234947</v>
      </c>
      <c r="N29" s="24">
        <v>4077149</v>
      </c>
      <c r="O29" s="24">
        <v>1185065</v>
      </c>
      <c r="P29" s="24">
        <v>1674454</v>
      </c>
      <c r="Q29" s="24">
        <v>1044149</v>
      </c>
      <c r="R29" s="24">
        <v>3903668</v>
      </c>
      <c r="S29" s="24">
        <v>1425715</v>
      </c>
      <c r="T29" s="24">
        <v>1317987</v>
      </c>
      <c r="U29" s="24">
        <v>1998346</v>
      </c>
      <c r="V29" s="24">
        <v>4742048</v>
      </c>
      <c r="W29" s="24">
        <v>18604896</v>
      </c>
      <c r="X29" s="24">
        <v>29851861</v>
      </c>
      <c r="Y29" s="24">
        <v>-11246965</v>
      </c>
      <c r="Z29" s="6">
        <v>-37.68</v>
      </c>
      <c r="AA29" s="22">
        <v>29851861</v>
      </c>
    </row>
    <row r="30" spans="1:27" ht="12.75">
      <c r="A30" s="5" t="s">
        <v>33</v>
      </c>
      <c r="B30" s="3"/>
      <c r="C30" s="25">
        <v>149400892</v>
      </c>
      <c r="D30" s="25"/>
      <c r="E30" s="26">
        <v>144318526</v>
      </c>
      <c r="F30" s="27">
        <v>141333387</v>
      </c>
      <c r="G30" s="27">
        <v>8781713</v>
      </c>
      <c r="H30" s="27">
        <v>9871893</v>
      </c>
      <c r="I30" s="27">
        <v>10445639</v>
      </c>
      <c r="J30" s="27">
        <v>29099245</v>
      </c>
      <c r="K30" s="27">
        <v>11050330</v>
      </c>
      <c r="L30" s="27">
        <v>16317371</v>
      </c>
      <c r="M30" s="27">
        <v>8524885</v>
      </c>
      <c r="N30" s="27">
        <v>35892586</v>
      </c>
      <c r="O30" s="27">
        <v>11122650</v>
      </c>
      <c r="P30" s="27">
        <v>10695221</v>
      </c>
      <c r="Q30" s="27">
        <v>7615955</v>
      </c>
      <c r="R30" s="27">
        <v>29433826</v>
      </c>
      <c r="S30" s="27">
        <v>10218963</v>
      </c>
      <c r="T30" s="27">
        <v>8857278</v>
      </c>
      <c r="U30" s="27">
        <v>25316626</v>
      </c>
      <c r="V30" s="27">
        <v>44392867</v>
      </c>
      <c r="W30" s="27">
        <v>138818524</v>
      </c>
      <c r="X30" s="27">
        <v>141333387</v>
      </c>
      <c r="Y30" s="27">
        <v>-2514863</v>
      </c>
      <c r="Z30" s="7">
        <v>-1.78</v>
      </c>
      <c r="AA30" s="25">
        <v>141333387</v>
      </c>
    </row>
    <row r="31" spans="1:27" ht="12.75">
      <c r="A31" s="5" t="s">
        <v>34</v>
      </c>
      <c r="B31" s="3"/>
      <c r="C31" s="22">
        <v>6130394</v>
      </c>
      <c r="D31" s="22"/>
      <c r="E31" s="23">
        <v>5057726</v>
      </c>
      <c r="F31" s="24">
        <v>4788759</v>
      </c>
      <c r="G31" s="24">
        <v>180031</v>
      </c>
      <c r="H31" s="24">
        <v>395784</v>
      </c>
      <c r="I31" s="24">
        <v>216753</v>
      </c>
      <c r="J31" s="24">
        <v>792568</v>
      </c>
      <c r="K31" s="24">
        <v>644646</v>
      </c>
      <c r="L31" s="24">
        <v>320756</v>
      </c>
      <c r="M31" s="24">
        <v>208751</v>
      </c>
      <c r="N31" s="24">
        <v>1174153</v>
      </c>
      <c r="O31" s="24">
        <v>222029</v>
      </c>
      <c r="P31" s="24">
        <v>695157</v>
      </c>
      <c r="Q31" s="24">
        <v>238561</v>
      </c>
      <c r="R31" s="24">
        <v>1155747</v>
      </c>
      <c r="S31" s="24">
        <v>200269</v>
      </c>
      <c r="T31" s="24">
        <v>166204</v>
      </c>
      <c r="U31" s="24">
        <v>255406</v>
      </c>
      <c r="V31" s="24">
        <v>621879</v>
      </c>
      <c r="W31" s="24">
        <v>3744347</v>
      </c>
      <c r="X31" s="24">
        <v>4788759</v>
      </c>
      <c r="Y31" s="24">
        <v>-1044412</v>
      </c>
      <c r="Z31" s="6">
        <v>-21.81</v>
      </c>
      <c r="AA31" s="22">
        <v>4788759</v>
      </c>
    </row>
    <row r="32" spans="1:27" ht="12.75">
      <c r="A32" s="2" t="s">
        <v>35</v>
      </c>
      <c r="B32" s="3"/>
      <c r="C32" s="19">
        <f aca="true" t="shared" si="6" ref="C32:Y32">SUM(C33:C37)</f>
        <v>263039544</v>
      </c>
      <c r="D32" s="19">
        <f>SUM(D33:D37)</f>
        <v>0</v>
      </c>
      <c r="E32" s="20">
        <f t="shared" si="6"/>
        <v>257501103</v>
      </c>
      <c r="F32" s="21">
        <f t="shared" si="6"/>
        <v>260506376</v>
      </c>
      <c r="G32" s="21">
        <f t="shared" si="6"/>
        <v>7086536</v>
      </c>
      <c r="H32" s="21">
        <f t="shared" si="6"/>
        <v>11981371</v>
      </c>
      <c r="I32" s="21">
        <f t="shared" si="6"/>
        <v>23173837</v>
      </c>
      <c r="J32" s="21">
        <f t="shared" si="6"/>
        <v>42241744</v>
      </c>
      <c r="K32" s="21">
        <f t="shared" si="6"/>
        <v>17159702</v>
      </c>
      <c r="L32" s="21">
        <f t="shared" si="6"/>
        <v>20632672</v>
      </c>
      <c r="M32" s="21">
        <f t="shared" si="6"/>
        <v>24141767</v>
      </c>
      <c r="N32" s="21">
        <f t="shared" si="6"/>
        <v>61934141</v>
      </c>
      <c r="O32" s="21">
        <f t="shared" si="6"/>
        <v>10646970</v>
      </c>
      <c r="P32" s="21">
        <f t="shared" si="6"/>
        <v>26853464</v>
      </c>
      <c r="Q32" s="21">
        <f t="shared" si="6"/>
        <v>6540646</v>
      </c>
      <c r="R32" s="21">
        <f t="shared" si="6"/>
        <v>44041080</v>
      </c>
      <c r="S32" s="21">
        <f t="shared" si="6"/>
        <v>12638292</v>
      </c>
      <c r="T32" s="21">
        <f t="shared" si="6"/>
        <v>11726061</v>
      </c>
      <c r="U32" s="21">
        <f t="shared" si="6"/>
        <v>91205486</v>
      </c>
      <c r="V32" s="21">
        <f t="shared" si="6"/>
        <v>115569839</v>
      </c>
      <c r="W32" s="21">
        <f t="shared" si="6"/>
        <v>263786804</v>
      </c>
      <c r="X32" s="21">
        <f t="shared" si="6"/>
        <v>260506376</v>
      </c>
      <c r="Y32" s="21">
        <f t="shared" si="6"/>
        <v>3280428</v>
      </c>
      <c r="Z32" s="4">
        <f>+IF(X32&lt;&gt;0,+(Y32/X32)*100,0)</f>
        <v>1.259250560531386</v>
      </c>
      <c r="AA32" s="19">
        <f>SUM(AA33:AA37)</f>
        <v>260506376</v>
      </c>
    </row>
    <row r="33" spans="1:27" ht="12.75">
      <c r="A33" s="5" t="s">
        <v>36</v>
      </c>
      <c r="B33" s="3"/>
      <c r="C33" s="22">
        <v>23381270</v>
      </c>
      <c r="D33" s="22"/>
      <c r="E33" s="23">
        <v>37241415</v>
      </c>
      <c r="F33" s="24">
        <v>20395600</v>
      </c>
      <c r="G33" s="24">
        <v>1394725</v>
      </c>
      <c r="H33" s="24">
        <v>2053279</v>
      </c>
      <c r="I33" s="24">
        <v>2255281</v>
      </c>
      <c r="J33" s="24">
        <v>5703285</v>
      </c>
      <c r="K33" s="24">
        <v>1651780</v>
      </c>
      <c r="L33" s="24">
        <v>2528248</v>
      </c>
      <c r="M33" s="24">
        <v>2246870</v>
      </c>
      <c r="N33" s="24">
        <v>6426898</v>
      </c>
      <c r="O33" s="24">
        <v>2023526</v>
      </c>
      <c r="P33" s="24">
        <v>1383843</v>
      </c>
      <c r="Q33" s="24">
        <v>1334749</v>
      </c>
      <c r="R33" s="24">
        <v>4742118</v>
      </c>
      <c r="S33" s="24">
        <v>1896778</v>
      </c>
      <c r="T33" s="24">
        <v>1893293</v>
      </c>
      <c r="U33" s="24">
        <v>2956732</v>
      </c>
      <c r="V33" s="24">
        <v>6746803</v>
      </c>
      <c r="W33" s="24">
        <v>23619104</v>
      </c>
      <c r="X33" s="24">
        <v>20395600</v>
      </c>
      <c r="Y33" s="24">
        <v>3223504</v>
      </c>
      <c r="Z33" s="6">
        <v>15.8</v>
      </c>
      <c r="AA33" s="22">
        <v>20395600</v>
      </c>
    </row>
    <row r="34" spans="1:27" ht="12.75">
      <c r="A34" s="5" t="s">
        <v>37</v>
      </c>
      <c r="B34" s="3"/>
      <c r="C34" s="22">
        <v>17061091</v>
      </c>
      <c r="D34" s="22"/>
      <c r="E34" s="23">
        <v>22842099</v>
      </c>
      <c r="F34" s="24">
        <v>18702028</v>
      </c>
      <c r="G34" s="24">
        <v>899858</v>
      </c>
      <c r="H34" s="24">
        <v>1721612</v>
      </c>
      <c r="I34" s="24">
        <v>1538369</v>
      </c>
      <c r="J34" s="24">
        <v>4159839</v>
      </c>
      <c r="K34" s="24">
        <v>1705056</v>
      </c>
      <c r="L34" s="24">
        <v>1939588</v>
      </c>
      <c r="M34" s="24">
        <v>1288240</v>
      </c>
      <c r="N34" s="24">
        <v>4932884</v>
      </c>
      <c r="O34" s="24">
        <v>1047063</v>
      </c>
      <c r="P34" s="24">
        <v>868827</v>
      </c>
      <c r="Q34" s="24">
        <v>1389455</v>
      </c>
      <c r="R34" s="24">
        <v>3305345</v>
      </c>
      <c r="S34" s="24">
        <v>1286773</v>
      </c>
      <c r="T34" s="24">
        <v>1154470</v>
      </c>
      <c r="U34" s="24">
        <v>1961792</v>
      </c>
      <c r="V34" s="24">
        <v>4403035</v>
      </c>
      <c r="W34" s="24">
        <v>16801103</v>
      </c>
      <c r="X34" s="24">
        <v>18702028</v>
      </c>
      <c r="Y34" s="24">
        <v>-1900925</v>
      </c>
      <c r="Z34" s="6">
        <v>-10.16</v>
      </c>
      <c r="AA34" s="22">
        <v>18702028</v>
      </c>
    </row>
    <row r="35" spans="1:27" ht="12.75">
      <c r="A35" s="5" t="s">
        <v>38</v>
      </c>
      <c r="B35" s="3"/>
      <c r="C35" s="22">
        <v>158049836</v>
      </c>
      <c r="D35" s="22"/>
      <c r="E35" s="23">
        <v>122512044</v>
      </c>
      <c r="F35" s="24">
        <v>150333925</v>
      </c>
      <c r="G35" s="24">
        <v>3107524</v>
      </c>
      <c r="H35" s="24">
        <v>4289237</v>
      </c>
      <c r="I35" s="24">
        <v>12312444</v>
      </c>
      <c r="J35" s="24">
        <v>19709205</v>
      </c>
      <c r="K35" s="24">
        <v>8299911</v>
      </c>
      <c r="L35" s="24">
        <v>8672041</v>
      </c>
      <c r="M35" s="24">
        <v>5805293</v>
      </c>
      <c r="N35" s="24">
        <v>22777245</v>
      </c>
      <c r="O35" s="24">
        <v>4000913</v>
      </c>
      <c r="P35" s="24">
        <v>21289370</v>
      </c>
      <c r="Q35" s="24">
        <v>-6746552</v>
      </c>
      <c r="R35" s="24">
        <v>18543731</v>
      </c>
      <c r="S35" s="24">
        <v>5985742</v>
      </c>
      <c r="T35" s="24">
        <v>6478624</v>
      </c>
      <c r="U35" s="24">
        <v>73966870</v>
      </c>
      <c r="V35" s="24">
        <v>86431236</v>
      </c>
      <c r="W35" s="24">
        <v>147461417</v>
      </c>
      <c r="X35" s="24">
        <v>150333925</v>
      </c>
      <c r="Y35" s="24">
        <v>-2872508</v>
      </c>
      <c r="Z35" s="6">
        <v>-1.91</v>
      </c>
      <c r="AA35" s="22">
        <v>150333925</v>
      </c>
    </row>
    <row r="36" spans="1:27" ht="12.75">
      <c r="A36" s="5" t="s">
        <v>39</v>
      </c>
      <c r="B36" s="3"/>
      <c r="C36" s="22">
        <v>60610048</v>
      </c>
      <c r="D36" s="22"/>
      <c r="E36" s="23">
        <v>74905545</v>
      </c>
      <c r="F36" s="24">
        <v>71074823</v>
      </c>
      <c r="G36" s="24">
        <v>1684429</v>
      </c>
      <c r="H36" s="24">
        <v>3917243</v>
      </c>
      <c r="I36" s="24">
        <v>7067743</v>
      </c>
      <c r="J36" s="24">
        <v>12669415</v>
      </c>
      <c r="K36" s="24">
        <v>5502955</v>
      </c>
      <c r="L36" s="24">
        <v>7492795</v>
      </c>
      <c r="M36" s="24">
        <v>14801364</v>
      </c>
      <c r="N36" s="24">
        <v>27797114</v>
      </c>
      <c r="O36" s="24">
        <v>3575468</v>
      </c>
      <c r="P36" s="24">
        <v>3311424</v>
      </c>
      <c r="Q36" s="24">
        <v>10562994</v>
      </c>
      <c r="R36" s="24">
        <v>17449886</v>
      </c>
      <c r="S36" s="24">
        <v>3468999</v>
      </c>
      <c r="T36" s="24">
        <v>2199674</v>
      </c>
      <c r="U36" s="24">
        <v>12320092</v>
      </c>
      <c r="V36" s="24">
        <v>17988765</v>
      </c>
      <c r="W36" s="24">
        <v>75905180</v>
      </c>
      <c r="X36" s="24">
        <v>71074823</v>
      </c>
      <c r="Y36" s="24">
        <v>4830357</v>
      </c>
      <c r="Z36" s="6">
        <v>6.8</v>
      </c>
      <c r="AA36" s="22">
        <v>71074823</v>
      </c>
    </row>
    <row r="37" spans="1:27" ht="12.75">
      <c r="A37" s="5" t="s">
        <v>40</v>
      </c>
      <c r="B37" s="3"/>
      <c r="C37" s="25">
        <v>3937299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81110322</v>
      </c>
      <c r="D38" s="19">
        <f>SUM(D39:D41)</f>
        <v>0</v>
      </c>
      <c r="E38" s="20">
        <f t="shared" si="7"/>
        <v>115191818</v>
      </c>
      <c r="F38" s="21">
        <f t="shared" si="7"/>
        <v>100269721</v>
      </c>
      <c r="G38" s="21">
        <f t="shared" si="7"/>
        <v>3268416</v>
      </c>
      <c r="H38" s="21">
        <f t="shared" si="7"/>
        <v>4751727</v>
      </c>
      <c r="I38" s="21">
        <f t="shared" si="7"/>
        <v>5570025</v>
      </c>
      <c r="J38" s="21">
        <f t="shared" si="7"/>
        <v>13590168</v>
      </c>
      <c r="K38" s="21">
        <f t="shared" si="7"/>
        <v>9437745</v>
      </c>
      <c r="L38" s="21">
        <f t="shared" si="7"/>
        <v>6439529</v>
      </c>
      <c r="M38" s="21">
        <f t="shared" si="7"/>
        <v>13406017</v>
      </c>
      <c r="N38" s="21">
        <f t="shared" si="7"/>
        <v>29283291</v>
      </c>
      <c r="O38" s="21">
        <f t="shared" si="7"/>
        <v>6128169</v>
      </c>
      <c r="P38" s="21">
        <f t="shared" si="7"/>
        <v>7908399</v>
      </c>
      <c r="Q38" s="21">
        <f t="shared" si="7"/>
        <v>8935977</v>
      </c>
      <c r="R38" s="21">
        <f t="shared" si="7"/>
        <v>22972545</v>
      </c>
      <c r="S38" s="21">
        <f t="shared" si="7"/>
        <v>4981029</v>
      </c>
      <c r="T38" s="21">
        <f t="shared" si="7"/>
        <v>3956448</v>
      </c>
      <c r="U38" s="21">
        <f t="shared" si="7"/>
        <v>13255657</v>
      </c>
      <c r="V38" s="21">
        <f t="shared" si="7"/>
        <v>22193134</v>
      </c>
      <c r="W38" s="21">
        <f t="shared" si="7"/>
        <v>88039138</v>
      </c>
      <c r="X38" s="21">
        <f t="shared" si="7"/>
        <v>100269721</v>
      </c>
      <c r="Y38" s="21">
        <f t="shared" si="7"/>
        <v>-12230583</v>
      </c>
      <c r="Z38" s="4">
        <f>+IF(X38&lt;&gt;0,+(Y38/X38)*100,0)</f>
        <v>-12.19768328666238</v>
      </c>
      <c r="AA38" s="19">
        <f>SUM(AA39:AA41)</f>
        <v>100269721</v>
      </c>
    </row>
    <row r="39" spans="1:27" ht="12.75">
      <c r="A39" s="5" t="s">
        <v>42</v>
      </c>
      <c r="B39" s="3"/>
      <c r="C39" s="22">
        <v>22745693</v>
      </c>
      <c r="D39" s="22"/>
      <c r="E39" s="23">
        <v>34124117</v>
      </c>
      <c r="F39" s="24">
        <v>32587390</v>
      </c>
      <c r="G39" s="24">
        <v>1537702</v>
      </c>
      <c r="H39" s="24">
        <v>1777159</v>
      </c>
      <c r="I39" s="24">
        <v>1806282</v>
      </c>
      <c r="J39" s="24">
        <v>5121143</v>
      </c>
      <c r="K39" s="24">
        <v>2141925</v>
      </c>
      <c r="L39" s="24">
        <v>2820576</v>
      </c>
      <c r="M39" s="24">
        <v>4138136</v>
      </c>
      <c r="N39" s="24">
        <v>9100637</v>
      </c>
      <c r="O39" s="24">
        <v>2559968</v>
      </c>
      <c r="P39" s="24">
        <v>1914850</v>
      </c>
      <c r="Q39" s="24">
        <v>4570675</v>
      </c>
      <c r="R39" s="24">
        <v>9045493</v>
      </c>
      <c r="S39" s="24">
        <v>1834789</v>
      </c>
      <c r="T39" s="24">
        <v>1896900</v>
      </c>
      <c r="U39" s="24">
        <v>3760867</v>
      </c>
      <c r="V39" s="24">
        <v>7492556</v>
      </c>
      <c r="W39" s="24">
        <v>30759829</v>
      </c>
      <c r="X39" s="24">
        <v>32587390</v>
      </c>
      <c r="Y39" s="24">
        <v>-1827561</v>
      </c>
      <c r="Z39" s="6">
        <v>-5.61</v>
      </c>
      <c r="AA39" s="22">
        <v>32587390</v>
      </c>
    </row>
    <row r="40" spans="1:27" ht="12.75">
      <c r="A40" s="5" t="s">
        <v>43</v>
      </c>
      <c r="B40" s="3"/>
      <c r="C40" s="22">
        <v>53953242</v>
      </c>
      <c r="D40" s="22"/>
      <c r="E40" s="23">
        <v>70498264</v>
      </c>
      <c r="F40" s="24">
        <v>59704587</v>
      </c>
      <c r="G40" s="24">
        <v>1460172</v>
      </c>
      <c r="H40" s="24">
        <v>2649062</v>
      </c>
      <c r="I40" s="24">
        <v>3379997</v>
      </c>
      <c r="J40" s="24">
        <v>7489231</v>
      </c>
      <c r="K40" s="24">
        <v>6634369</v>
      </c>
      <c r="L40" s="24">
        <v>3133029</v>
      </c>
      <c r="M40" s="24">
        <v>8794453</v>
      </c>
      <c r="N40" s="24">
        <v>18561851</v>
      </c>
      <c r="O40" s="24">
        <v>3794887</v>
      </c>
      <c r="P40" s="24">
        <v>5491298</v>
      </c>
      <c r="Q40" s="24">
        <v>4009819</v>
      </c>
      <c r="R40" s="24">
        <v>13296004</v>
      </c>
      <c r="S40" s="24">
        <v>2710765</v>
      </c>
      <c r="T40" s="24">
        <v>1659255</v>
      </c>
      <c r="U40" s="24">
        <v>8931067</v>
      </c>
      <c r="V40" s="24">
        <v>13301087</v>
      </c>
      <c r="W40" s="24">
        <v>52648173</v>
      </c>
      <c r="X40" s="24">
        <v>59704587</v>
      </c>
      <c r="Y40" s="24">
        <v>-7056414</v>
      </c>
      <c r="Z40" s="6">
        <v>-11.82</v>
      </c>
      <c r="AA40" s="22">
        <v>59704587</v>
      </c>
    </row>
    <row r="41" spans="1:27" ht="12.75">
      <c r="A41" s="5" t="s">
        <v>44</v>
      </c>
      <c r="B41" s="3"/>
      <c r="C41" s="22">
        <v>4411387</v>
      </c>
      <c r="D41" s="22"/>
      <c r="E41" s="23">
        <v>10569437</v>
      </c>
      <c r="F41" s="24">
        <v>7977744</v>
      </c>
      <c r="G41" s="24">
        <v>270542</v>
      </c>
      <c r="H41" s="24">
        <v>325506</v>
      </c>
      <c r="I41" s="24">
        <v>383746</v>
      </c>
      <c r="J41" s="24">
        <v>979794</v>
      </c>
      <c r="K41" s="24">
        <v>661451</v>
      </c>
      <c r="L41" s="24">
        <v>485924</v>
      </c>
      <c r="M41" s="24">
        <v>473428</v>
      </c>
      <c r="N41" s="24">
        <v>1620803</v>
      </c>
      <c r="O41" s="24">
        <v>-226686</v>
      </c>
      <c r="P41" s="24">
        <v>502251</v>
      </c>
      <c r="Q41" s="24">
        <v>355483</v>
      </c>
      <c r="R41" s="24">
        <v>631048</v>
      </c>
      <c r="S41" s="24">
        <v>435475</v>
      </c>
      <c r="T41" s="24">
        <v>400293</v>
      </c>
      <c r="U41" s="24">
        <v>563723</v>
      </c>
      <c r="V41" s="24">
        <v>1399491</v>
      </c>
      <c r="W41" s="24">
        <v>4631136</v>
      </c>
      <c r="X41" s="24">
        <v>7977744</v>
      </c>
      <c r="Y41" s="24">
        <v>-3346608</v>
      </c>
      <c r="Z41" s="6">
        <v>-41.95</v>
      </c>
      <c r="AA41" s="22">
        <v>7977744</v>
      </c>
    </row>
    <row r="42" spans="1:27" ht="12.75">
      <c r="A42" s="2" t="s">
        <v>45</v>
      </c>
      <c r="B42" s="8"/>
      <c r="C42" s="19">
        <f aca="true" t="shared" si="8" ref="C42:Y42">SUM(C43:C46)</f>
        <v>371483987</v>
      </c>
      <c r="D42" s="19">
        <f>SUM(D43:D46)</f>
        <v>0</v>
      </c>
      <c r="E42" s="20">
        <f t="shared" si="8"/>
        <v>409730382</v>
      </c>
      <c r="F42" s="21">
        <f t="shared" si="8"/>
        <v>419014534</v>
      </c>
      <c r="G42" s="21">
        <f t="shared" si="8"/>
        <v>77231220</v>
      </c>
      <c r="H42" s="21">
        <f t="shared" si="8"/>
        <v>34003142</v>
      </c>
      <c r="I42" s="21">
        <f t="shared" si="8"/>
        <v>33763166</v>
      </c>
      <c r="J42" s="21">
        <f t="shared" si="8"/>
        <v>144997528</v>
      </c>
      <c r="K42" s="21">
        <f t="shared" si="8"/>
        <v>24253111</v>
      </c>
      <c r="L42" s="21">
        <f t="shared" si="8"/>
        <v>24316965</v>
      </c>
      <c r="M42" s="21">
        <f t="shared" si="8"/>
        <v>30151593</v>
      </c>
      <c r="N42" s="21">
        <f t="shared" si="8"/>
        <v>78721669</v>
      </c>
      <c r="O42" s="21">
        <f t="shared" si="8"/>
        <v>27315276</v>
      </c>
      <c r="P42" s="21">
        <f t="shared" si="8"/>
        <v>15077689</v>
      </c>
      <c r="Q42" s="21">
        <f t="shared" si="8"/>
        <v>29316328</v>
      </c>
      <c r="R42" s="21">
        <f t="shared" si="8"/>
        <v>71709293</v>
      </c>
      <c r="S42" s="21">
        <f t="shared" si="8"/>
        <v>21966915</v>
      </c>
      <c r="T42" s="21">
        <f t="shared" si="8"/>
        <v>18461237</v>
      </c>
      <c r="U42" s="21">
        <f t="shared" si="8"/>
        <v>73164238</v>
      </c>
      <c r="V42" s="21">
        <f t="shared" si="8"/>
        <v>113592390</v>
      </c>
      <c r="W42" s="21">
        <f t="shared" si="8"/>
        <v>409020880</v>
      </c>
      <c r="X42" s="21">
        <f t="shared" si="8"/>
        <v>419014534</v>
      </c>
      <c r="Y42" s="21">
        <f t="shared" si="8"/>
        <v>-9993654</v>
      </c>
      <c r="Z42" s="4">
        <f>+IF(X42&lt;&gt;0,+(Y42/X42)*100,0)</f>
        <v>-2.385037555761729</v>
      </c>
      <c r="AA42" s="19">
        <f>SUM(AA43:AA46)</f>
        <v>419014534</v>
      </c>
    </row>
    <row r="43" spans="1:27" ht="12.75">
      <c r="A43" s="5" t="s">
        <v>46</v>
      </c>
      <c r="B43" s="3"/>
      <c r="C43" s="22">
        <v>210330548</v>
      </c>
      <c r="D43" s="22"/>
      <c r="E43" s="23">
        <v>246336785</v>
      </c>
      <c r="F43" s="24">
        <v>240403675</v>
      </c>
      <c r="G43" s="24">
        <v>24091161</v>
      </c>
      <c r="H43" s="24">
        <v>27239870</v>
      </c>
      <c r="I43" s="24">
        <v>26659140</v>
      </c>
      <c r="J43" s="24">
        <v>77990171</v>
      </c>
      <c r="K43" s="24">
        <v>16169341</v>
      </c>
      <c r="L43" s="24">
        <v>16684889</v>
      </c>
      <c r="M43" s="24">
        <v>16330711</v>
      </c>
      <c r="N43" s="24">
        <v>49184941</v>
      </c>
      <c r="O43" s="24">
        <v>15754537</v>
      </c>
      <c r="P43" s="24">
        <v>18761180</v>
      </c>
      <c r="Q43" s="24">
        <v>13387095</v>
      </c>
      <c r="R43" s="24">
        <v>47902812</v>
      </c>
      <c r="S43" s="24">
        <v>14427960</v>
      </c>
      <c r="T43" s="24">
        <v>13374889</v>
      </c>
      <c r="U43" s="24">
        <v>32271748</v>
      </c>
      <c r="V43" s="24">
        <v>60074597</v>
      </c>
      <c r="W43" s="24">
        <v>235152521</v>
      </c>
      <c r="X43" s="24">
        <v>240403675</v>
      </c>
      <c r="Y43" s="24">
        <v>-5251154</v>
      </c>
      <c r="Z43" s="6">
        <v>-2.18</v>
      </c>
      <c r="AA43" s="22">
        <v>240403675</v>
      </c>
    </row>
    <row r="44" spans="1:27" ht="12.75">
      <c r="A44" s="5" t="s">
        <v>47</v>
      </c>
      <c r="B44" s="3"/>
      <c r="C44" s="22">
        <v>65664461</v>
      </c>
      <c r="D44" s="22"/>
      <c r="E44" s="23">
        <v>39014536</v>
      </c>
      <c r="F44" s="24">
        <v>64021445</v>
      </c>
      <c r="G44" s="24">
        <v>49046775</v>
      </c>
      <c r="H44" s="24">
        <v>-1792072</v>
      </c>
      <c r="I44" s="24">
        <v>-1465310</v>
      </c>
      <c r="J44" s="24">
        <v>45789393</v>
      </c>
      <c r="K44" s="24">
        <v>103530</v>
      </c>
      <c r="L44" s="24">
        <v>-947443</v>
      </c>
      <c r="M44" s="24">
        <v>3363959</v>
      </c>
      <c r="N44" s="24">
        <v>2520046</v>
      </c>
      <c r="O44" s="24">
        <v>3338884</v>
      </c>
      <c r="P44" s="24">
        <v>-10842300</v>
      </c>
      <c r="Q44" s="24">
        <v>10000291</v>
      </c>
      <c r="R44" s="24">
        <v>2496875</v>
      </c>
      <c r="S44" s="24">
        <v>806525</v>
      </c>
      <c r="T44" s="24">
        <v>671037</v>
      </c>
      <c r="U44" s="24">
        <v>2736001</v>
      </c>
      <c r="V44" s="24">
        <v>4213563</v>
      </c>
      <c r="W44" s="24">
        <v>55019877</v>
      </c>
      <c r="X44" s="24">
        <v>64021445</v>
      </c>
      <c r="Y44" s="24">
        <v>-9001568</v>
      </c>
      <c r="Z44" s="6">
        <v>-14.06</v>
      </c>
      <c r="AA44" s="22">
        <v>64021445</v>
      </c>
    </row>
    <row r="45" spans="1:27" ht="12.75">
      <c r="A45" s="5" t="s">
        <v>48</v>
      </c>
      <c r="B45" s="3"/>
      <c r="C45" s="25">
        <v>55019566</v>
      </c>
      <c r="D45" s="25"/>
      <c r="E45" s="26">
        <v>69378482</v>
      </c>
      <c r="F45" s="27">
        <v>70066861</v>
      </c>
      <c r="G45" s="27">
        <v>2269524</v>
      </c>
      <c r="H45" s="27">
        <v>5275020</v>
      </c>
      <c r="I45" s="27">
        <v>4771399</v>
      </c>
      <c r="J45" s="27">
        <v>12315943</v>
      </c>
      <c r="K45" s="27">
        <v>4588136</v>
      </c>
      <c r="L45" s="27">
        <v>4232159</v>
      </c>
      <c r="M45" s="27">
        <v>6571482</v>
      </c>
      <c r="N45" s="27">
        <v>15391777</v>
      </c>
      <c r="O45" s="27">
        <v>4984486</v>
      </c>
      <c r="P45" s="27">
        <v>4173369</v>
      </c>
      <c r="Q45" s="27">
        <v>3708893</v>
      </c>
      <c r="R45" s="27">
        <v>12866748</v>
      </c>
      <c r="S45" s="27">
        <v>3592396</v>
      </c>
      <c r="T45" s="27">
        <v>2017745</v>
      </c>
      <c r="U45" s="27">
        <v>19396187</v>
      </c>
      <c r="V45" s="27">
        <v>25006328</v>
      </c>
      <c r="W45" s="27">
        <v>65580796</v>
      </c>
      <c r="X45" s="27">
        <v>70066861</v>
      </c>
      <c r="Y45" s="27">
        <v>-4486065</v>
      </c>
      <c r="Z45" s="7">
        <v>-6.4</v>
      </c>
      <c r="AA45" s="25">
        <v>70066861</v>
      </c>
    </row>
    <row r="46" spans="1:27" ht="12.75">
      <c r="A46" s="5" t="s">
        <v>49</v>
      </c>
      <c r="B46" s="3"/>
      <c r="C46" s="22">
        <v>40469412</v>
      </c>
      <c r="D46" s="22"/>
      <c r="E46" s="23">
        <v>55000579</v>
      </c>
      <c r="F46" s="24">
        <v>44522553</v>
      </c>
      <c r="G46" s="24">
        <v>1823760</v>
      </c>
      <c r="H46" s="24">
        <v>3280324</v>
      </c>
      <c r="I46" s="24">
        <v>3797937</v>
      </c>
      <c r="J46" s="24">
        <v>8902021</v>
      </c>
      <c r="K46" s="24">
        <v>3392104</v>
      </c>
      <c r="L46" s="24">
        <v>4347360</v>
      </c>
      <c r="M46" s="24">
        <v>3885441</v>
      </c>
      <c r="N46" s="24">
        <v>11624905</v>
      </c>
      <c r="O46" s="24">
        <v>3237369</v>
      </c>
      <c r="P46" s="24">
        <v>2985440</v>
      </c>
      <c r="Q46" s="24">
        <v>2220049</v>
      </c>
      <c r="R46" s="24">
        <v>8442858</v>
      </c>
      <c r="S46" s="24">
        <v>3140034</v>
      </c>
      <c r="T46" s="24">
        <v>2397566</v>
      </c>
      <c r="U46" s="24">
        <v>18760302</v>
      </c>
      <c r="V46" s="24">
        <v>24297902</v>
      </c>
      <c r="W46" s="24">
        <v>53267686</v>
      </c>
      <c r="X46" s="24">
        <v>44522553</v>
      </c>
      <c r="Y46" s="24">
        <v>8745133</v>
      </c>
      <c r="Z46" s="6">
        <v>19.64</v>
      </c>
      <c r="AA46" s="22">
        <v>44522553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891302381</v>
      </c>
      <c r="D48" s="40">
        <f>+D28+D32+D38+D42+D47</f>
        <v>0</v>
      </c>
      <c r="E48" s="41">
        <f t="shared" si="9"/>
        <v>964909952</v>
      </c>
      <c r="F48" s="42">
        <f t="shared" si="9"/>
        <v>955764638</v>
      </c>
      <c r="G48" s="42">
        <f t="shared" si="9"/>
        <v>99725642</v>
      </c>
      <c r="H48" s="42">
        <f t="shared" si="9"/>
        <v>62377527</v>
      </c>
      <c r="I48" s="42">
        <f t="shared" si="9"/>
        <v>74500115</v>
      </c>
      <c r="J48" s="42">
        <f t="shared" si="9"/>
        <v>236603284</v>
      </c>
      <c r="K48" s="42">
        <f t="shared" si="9"/>
        <v>63677026</v>
      </c>
      <c r="L48" s="42">
        <f t="shared" si="9"/>
        <v>69738003</v>
      </c>
      <c r="M48" s="42">
        <f t="shared" si="9"/>
        <v>77667960</v>
      </c>
      <c r="N48" s="42">
        <f t="shared" si="9"/>
        <v>211082989</v>
      </c>
      <c r="O48" s="42">
        <f t="shared" si="9"/>
        <v>56620159</v>
      </c>
      <c r="P48" s="42">
        <f t="shared" si="9"/>
        <v>62904384</v>
      </c>
      <c r="Q48" s="42">
        <f t="shared" si="9"/>
        <v>53691616</v>
      </c>
      <c r="R48" s="42">
        <f t="shared" si="9"/>
        <v>173216159</v>
      </c>
      <c r="S48" s="42">
        <f t="shared" si="9"/>
        <v>51431183</v>
      </c>
      <c r="T48" s="42">
        <f t="shared" si="9"/>
        <v>44485215</v>
      </c>
      <c r="U48" s="42">
        <f t="shared" si="9"/>
        <v>205195759</v>
      </c>
      <c r="V48" s="42">
        <f t="shared" si="9"/>
        <v>301112157</v>
      </c>
      <c r="W48" s="42">
        <f t="shared" si="9"/>
        <v>922014589</v>
      </c>
      <c r="X48" s="42">
        <f t="shared" si="9"/>
        <v>955764638</v>
      </c>
      <c r="Y48" s="42">
        <f t="shared" si="9"/>
        <v>-33750049</v>
      </c>
      <c r="Z48" s="43">
        <f>+IF(X48&lt;&gt;0,+(Y48/X48)*100,0)</f>
        <v>-3.531209218058557</v>
      </c>
      <c r="AA48" s="40">
        <f>+AA28+AA32+AA38+AA42+AA47</f>
        <v>955764638</v>
      </c>
    </row>
    <row r="49" spans="1:27" ht="12.75">
      <c r="A49" s="14" t="s">
        <v>87</v>
      </c>
      <c r="B49" s="15"/>
      <c r="C49" s="44">
        <f aca="true" t="shared" si="10" ref="C49:Y49">+C25-C48</f>
        <v>49097111</v>
      </c>
      <c r="D49" s="44">
        <f>+D25-D48</f>
        <v>0</v>
      </c>
      <c r="E49" s="45">
        <f t="shared" si="10"/>
        <v>52730341</v>
      </c>
      <c r="F49" s="46">
        <f t="shared" si="10"/>
        <v>92772466</v>
      </c>
      <c r="G49" s="46">
        <f t="shared" si="10"/>
        <v>253289292</v>
      </c>
      <c r="H49" s="46">
        <f t="shared" si="10"/>
        <v>-18900317</v>
      </c>
      <c r="I49" s="46">
        <f t="shared" si="10"/>
        <v>-31959810</v>
      </c>
      <c r="J49" s="46">
        <f t="shared" si="10"/>
        <v>202429165</v>
      </c>
      <c r="K49" s="46">
        <f t="shared" si="10"/>
        <v>-26015376</v>
      </c>
      <c r="L49" s="46">
        <f t="shared" si="10"/>
        <v>-26576268</v>
      </c>
      <c r="M49" s="46">
        <f t="shared" si="10"/>
        <v>-38107656</v>
      </c>
      <c r="N49" s="46">
        <f t="shared" si="10"/>
        <v>-90699300</v>
      </c>
      <c r="O49" s="46">
        <f t="shared" si="10"/>
        <v>22718634</v>
      </c>
      <c r="P49" s="46">
        <f t="shared" si="10"/>
        <v>-28310476</v>
      </c>
      <c r="Q49" s="46">
        <f t="shared" si="10"/>
        <v>15613535</v>
      </c>
      <c r="R49" s="46">
        <f t="shared" si="10"/>
        <v>10021693</v>
      </c>
      <c r="S49" s="46">
        <f t="shared" si="10"/>
        <v>-563614</v>
      </c>
      <c r="T49" s="46">
        <f t="shared" si="10"/>
        <v>-13556229</v>
      </c>
      <c r="U49" s="46">
        <f t="shared" si="10"/>
        <v>-162136319</v>
      </c>
      <c r="V49" s="46">
        <f t="shared" si="10"/>
        <v>-176256162</v>
      </c>
      <c r="W49" s="46">
        <f t="shared" si="10"/>
        <v>-54504604</v>
      </c>
      <c r="X49" s="46">
        <f>IF(F25=F48,0,X25-X48)</f>
        <v>92772466</v>
      </c>
      <c r="Y49" s="46">
        <f t="shared" si="10"/>
        <v>-147277070</v>
      </c>
      <c r="Z49" s="47">
        <f>+IF(X49&lt;&gt;0,+(Y49/X49)*100,0)</f>
        <v>-158.75084100922788</v>
      </c>
      <c r="AA49" s="44">
        <f>+AA25-AA48</f>
        <v>92772466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216565890</v>
      </c>
      <c r="D5" s="19">
        <f>SUM(D6:D8)</f>
        <v>0</v>
      </c>
      <c r="E5" s="20">
        <f t="shared" si="0"/>
        <v>217701891</v>
      </c>
      <c r="F5" s="21">
        <f t="shared" si="0"/>
        <v>226155591</v>
      </c>
      <c r="G5" s="21">
        <f t="shared" si="0"/>
        <v>67275878</v>
      </c>
      <c r="H5" s="21">
        <f t="shared" si="0"/>
        <v>9246492</v>
      </c>
      <c r="I5" s="21">
        <f t="shared" si="0"/>
        <v>2563691</v>
      </c>
      <c r="J5" s="21">
        <f t="shared" si="0"/>
        <v>79086061</v>
      </c>
      <c r="K5" s="21">
        <f t="shared" si="0"/>
        <v>-103397</v>
      </c>
      <c r="L5" s="21">
        <f t="shared" si="0"/>
        <v>2604666</v>
      </c>
      <c r="M5" s="21">
        <f t="shared" si="0"/>
        <v>56787669</v>
      </c>
      <c r="N5" s="21">
        <f t="shared" si="0"/>
        <v>59288938</v>
      </c>
      <c r="O5" s="21">
        <f t="shared" si="0"/>
        <v>3371975</v>
      </c>
      <c r="P5" s="21">
        <f t="shared" si="0"/>
        <v>4576768</v>
      </c>
      <c r="Q5" s="21">
        <f t="shared" si="0"/>
        <v>50949685</v>
      </c>
      <c r="R5" s="21">
        <f t="shared" si="0"/>
        <v>58898428</v>
      </c>
      <c r="S5" s="21">
        <f t="shared" si="0"/>
        <v>1304064</v>
      </c>
      <c r="T5" s="21">
        <f t="shared" si="0"/>
        <v>1611739</v>
      </c>
      <c r="U5" s="21">
        <f t="shared" si="0"/>
        <v>11961371</v>
      </c>
      <c r="V5" s="21">
        <f t="shared" si="0"/>
        <v>14877174</v>
      </c>
      <c r="W5" s="21">
        <f t="shared" si="0"/>
        <v>212150601</v>
      </c>
      <c r="X5" s="21">
        <f t="shared" si="0"/>
        <v>226155591</v>
      </c>
      <c r="Y5" s="21">
        <f t="shared" si="0"/>
        <v>-14004990</v>
      </c>
      <c r="Z5" s="4">
        <f>+IF(X5&lt;&gt;0,+(Y5/X5)*100,0)</f>
        <v>-6.192634874987459</v>
      </c>
      <c r="AA5" s="19">
        <f>SUM(AA6:AA8)</f>
        <v>226155591</v>
      </c>
    </row>
    <row r="6" spans="1:27" ht="12.75">
      <c r="A6" s="5" t="s">
        <v>32</v>
      </c>
      <c r="B6" s="3"/>
      <c r="C6" s="22">
        <v>214521810</v>
      </c>
      <c r="D6" s="22"/>
      <c r="E6" s="23">
        <v>216980876</v>
      </c>
      <c r="F6" s="24">
        <v>225434576</v>
      </c>
      <c r="G6" s="24">
        <v>67275878</v>
      </c>
      <c r="H6" s="24">
        <v>9184080</v>
      </c>
      <c r="I6" s="24">
        <v>2472091</v>
      </c>
      <c r="J6" s="24">
        <v>78932049</v>
      </c>
      <c r="K6" s="24">
        <v>-221410</v>
      </c>
      <c r="L6" s="24">
        <v>2604666</v>
      </c>
      <c r="M6" s="24">
        <v>56793304</v>
      </c>
      <c r="N6" s="24">
        <v>59176560</v>
      </c>
      <c r="O6" s="24">
        <v>3356731</v>
      </c>
      <c r="P6" s="24">
        <v>4576768</v>
      </c>
      <c r="Q6" s="24">
        <v>50483712</v>
      </c>
      <c r="R6" s="24">
        <v>58417211</v>
      </c>
      <c r="S6" s="24">
        <v>1304064</v>
      </c>
      <c r="T6" s="24">
        <v>1524616</v>
      </c>
      <c r="U6" s="24">
        <v>11961371</v>
      </c>
      <c r="V6" s="24">
        <v>14790051</v>
      </c>
      <c r="W6" s="24">
        <v>211315871</v>
      </c>
      <c r="X6" s="24">
        <v>225434576</v>
      </c>
      <c r="Y6" s="24">
        <v>-14118705</v>
      </c>
      <c r="Z6" s="6">
        <v>-6.26</v>
      </c>
      <c r="AA6" s="22">
        <v>225434576</v>
      </c>
    </row>
    <row r="7" spans="1:27" ht="12.75">
      <c r="A7" s="5" t="s">
        <v>33</v>
      </c>
      <c r="B7" s="3"/>
      <c r="C7" s="25">
        <v>2044080</v>
      </c>
      <c r="D7" s="25"/>
      <c r="E7" s="26">
        <v>721015</v>
      </c>
      <c r="F7" s="27">
        <v>721015</v>
      </c>
      <c r="G7" s="27"/>
      <c r="H7" s="27">
        <v>62412</v>
      </c>
      <c r="I7" s="27">
        <v>91600</v>
      </c>
      <c r="J7" s="27">
        <v>154012</v>
      </c>
      <c r="K7" s="27">
        <v>118013</v>
      </c>
      <c r="L7" s="27"/>
      <c r="M7" s="27">
        <v>-5635</v>
      </c>
      <c r="N7" s="27">
        <v>112378</v>
      </c>
      <c r="O7" s="27">
        <v>15244</v>
      </c>
      <c r="P7" s="27"/>
      <c r="Q7" s="27">
        <v>465973</v>
      </c>
      <c r="R7" s="27">
        <v>481217</v>
      </c>
      <c r="S7" s="27"/>
      <c r="T7" s="27">
        <v>87123</v>
      </c>
      <c r="U7" s="27"/>
      <c r="V7" s="27">
        <v>87123</v>
      </c>
      <c r="W7" s="27">
        <v>834730</v>
      </c>
      <c r="X7" s="27">
        <v>721015</v>
      </c>
      <c r="Y7" s="27">
        <v>113715</v>
      </c>
      <c r="Z7" s="7">
        <v>15.77</v>
      </c>
      <c r="AA7" s="25">
        <v>721015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10038196</v>
      </c>
      <c r="D9" s="19">
        <f>SUM(D10:D14)</f>
        <v>0</v>
      </c>
      <c r="E9" s="20">
        <f t="shared" si="1"/>
        <v>8856004</v>
      </c>
      <c r="F9" s="21">
        <f t="shared" si="1"/>
        <v>8801777</v>
      </c>
      <c r="G9" s="21">
        <f t="shared" si="1"/>
        <v>257398</v>
      </c>
      <c r="H9" s="21">
        <f t="shared" si="1"/>
        <v>287645</v>
      </c>
      <c r="I9" s="21">
        <f t="shared" si="1"/>
        <v>546119</v>
      </c>
      <c r="J9" s="21">
        <f t="shared" si="1"/>
        <v>1091162</v>
      </c>
      <c r="K9" s="21">
        <f t="shared" si="1"/>
        <v>368015</v>
      </c>
      <c r="L9" s="21">
        <f t="shared" si="1"/>
        <v>272952</v>
      </c>
      <c r="M9" s="21">
        <f t="shared" si="1"/>
        <v>3010858</v>
      </c>
      <c r="N9" s="21">
        <f t="shared" si="1"/>
        <v>3651825</v>
      </c>
      <c r="O9" s="21">
        <f t="shared" si="1"/>
        <v>984112</v>
      </c>
      <c r="P9" s="21">
        <f t="shared" si="1"/>
        <v>299013</v>
      </c>
      <c r="Q9" s="21">
        <f t="shared" si="1"/>
        <v>299469</v>
      </c>
      <c r="R9" s="21">
        <f t="shared" si="1"/>
        <v>1582594</v>
      </c>
      <c r="S9" s="21">
        <f t="shared" si="1"/>
        <v>10998</v>
      </c>
      <c r="T9" s="21">
        <f t="shared" si="1"/>
        <v>40677</v>
      </c>
      <c r="U9" s="21">
        <f t="shared" si="1"/>
        <v>8078</v>
      </c>
      <c r="V9" s="21">
        <f t="shared" si="1"/>
        <v>59753</v>
      </c>
      <c r="W9" s="21">
        <f t="shared" si="1"/>
        <v>6385334</v>
      </c>
      <c r="X9" s="21">
        <f t="shared" si="1"/>
        <v>8801777</v>
      </c>
      <c r="Y9" s="21">
        <f t="shared" si="1"/>
        <v>-2416443</v>
      </c>
      <c r="Z9" s="4">
        <f>+IF(X9&lt;&gt;0,+(Y9/X9)*100,0)</f>
        <v>-27.454035702108794</v>
      </c>
      <c r="AA9" s="19">
        <f>SUM(AA10:AA14)</f>
        <v>8801777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>
        <v>8898327</v>
      </c>
      <c r="D11" s="22"/>
      <c r="E11" s="23">
        <v>8406004</v>
      </c>
      <c r="F11" s="24">
        <v>8165934</v>
      </c>
      <c r="G11" s="24">
        <v>210639</v>
      </c>
      <c r="H11" s="24">
        <v>243179</v>
      </c>
      <c r="I11" s="24">
        <v>501009</v>
      </c>
      <c r="J11" s="24">
        <v>954827</v>
      </c>
      <c r="K11" s="24">
        <v>325100</v>
      </c>
      <c r="L11" s="24">
        <v>238004</v>
      </c>
      <c r="M11" s="24">
        <v>2984803</v>
      </c>
      <c r="N11" s="24">
        <v>3547907</v>
      </c>
      <c r="O11" s="24">
        <v>956538</v>
      </c>
      <c r="P11" s="24">
        <v>270140</v>
      </c>
      <c r="Q11" s="24">
        <v>275236</v>
      </c>
      <c r="R11" s="24">
        <v>1501914</v>
      </c>
      <c r="S11" s="24"/>
      <c r="T11" s="24">
        <v>7362</v>
      </c>
      <c r="U11" s="24">
        <v>-20280</v>
      </c>
      <c r="V11" s="24">
        <v>-12918</v>
      </c>
      <c r="W11" s="24">
        <v>5991730</v>
      </c>
      <c r="X11" s="24">
        <v>8165934</v>
      </c>
      <c r="Y11" s="24">
        <v>-2174204</v>
      </c>
      <c r="Z11" s="6">
        <v>-26.63</v>
      </c>
      <c r="AA11" s="22">
        <v>8165934</v>
      </c>
    </row>
    <row r="12" spans="1:27" ht="12.75">
      <c r="A12" s="5" t="s">
        <v>38</v>
      </c>
      <c r="B12" s="3"/>
      <c r="C12" s="22">
        <v>689572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450297</v>
      </c>
      <c r="D14" s="25"/>
      <c r="E14" s="26">
        <v>450000</v>
      </c>
      <c r="F14" s="27">
        <v>635843</v>
      </c>
      <c r="G14" s="27">
        <v>46759</v>
      </c>
      <c r="H14" s="27">
        <v>44466</v>
      </c>
      <c r="I14" s="27">
        <v>45110</v>
      </c>
      <c r="J14" s="27">
        <v>136335</v>
      </c>
      <c r="K14" s="27">
        <v>42915</v>
      </c>
      <c r="L14" s="27">
        <v>34948</v>
      </c>
      <c r="M14" s="27">
        <v>26055</v>
      </c>
      <c r="N14" s="27">
        <v>103918</v>
      </c>
      <c r="O14" s="27">
        <v>27574</v>
      </c>
      <c r="P14" s="27">
        <v>28873</v>
      </c>
      <c r="Q14" s="27">
        <v>24233</v>
      </c>
      <c r="R14" s="27">
        <v>80680</v>
      </c>
      <c r="S14" s="27">
        <v>10998</v>
      </c>
      <c r="T14" s="27">
        <v>33315</v>
      </c>
      <c r="U14" s="27">
        <v>28358</v>
      </c>
      <c r="V14" s="27">
        <v>72671</v>
      </c>
      <c r="W14" s="27">
        <v>393604</v>
      </c>
      <c r="X14" s="27">
        <v>635843</v>
      </c>
      <c r="Y14" s="27">
        <v>-242239</v>
      </c>
      <c r="Z14" s="7">
        <v>-38.1</v>
      </c>
      <c r="AA14" s="25">
        <v>635843</v>
      </c>
    </row>
    <row r="15" spans="1:27" ht="12.75">
      <c r="A15" s="2" t="s">
        <v>41</v>
      </c>
      <c r="B15" s="8"/>
      <c r="C15" s="19">
        <f aca="true" t="shared" si="2" ref="C15:Y15">SUM(C16:C18)</f>
        <v>484416</v>
      </c>
      <c r="D15" s="19">
        <f>SUM(D16:D18)</f>
        <v>0</v>
      </c>
      <c r="E15" s="20">
        <f t="shared" si="2"/>
        <v>160105000</v>
      </c>
      <c r="F15" s="21">
        <f t="shared" si="2"/>
        <v>164050867</v>
      </c>
      <c r="G15" s="21">
        <f t="shared" si="2"/>
        <v>38389</v>
      </c>
      <c r="H15" s="21">
        <f t="shared" si="2"/>
        <v>11981</v>
      </c>
      <c r="I15" s="21">
        <f t="shared" si="2"/>
        <v>35063614</v>
      </c>
      <c r="J15" s="21">
        <f t="shared" si="2"/>
        <v>35113984</v>
      </c>
      <c r="K15" s="21">
        <f t="shared" si="2"/>
        <v>10605116</v>
      </c>
      <c r="L15" s="21">
        <f t="shared" si="2"/>
        <v>15144437</v>
      </c>
      <c r="M15" s="21">
        <f t="shared" si="2"/>
        <v>12198340</v>
      </c>
      <c r="N15" s="21">
        <f t="shared" si="2"/>
        <v>37947893</v>
      </c>
      <c r="O15" s="21">
        <f t="shared" si="2"/>
        <v>10248028</v>
      </c>
      <c r="P15" s="21">
        <f t="shared" si="2"/>
        <v>13765792</v>
      </c>
      <c r="Q15" s="21">
        <f t="shared" si="2"/>
        <v>12163340</v>
      </c>
      <c r="R15" s="21">
        <f t="shared" si="2"/>
        <v>36177160</v>
      </c>
      <c r="S15" s="21">
        <f t="shared" si="2"/>
        <v>8235731</v>
      </c>
      <c r="T15" s="21">
        <f t="shared" si="2"/>
        <v>8081542</v>
      </c>
      <c r="U15" s="21">
        <f t="shared" si="2"/>
        <v>14209724</v>
      </c>
      <c r="V15" s="21">
        <f t="shared" si="2"/>
        <v>30526997</v>
      </c>
      <c r="W15" s="21">
        <f t="shared" si="2"/>
        <v>139766034</v>
      </c>
      <c r="X15" s="21">
        <f t="shared" si="2"/>
        <v>164050867</v>
      </c>
      <c r="Y15" s="21">
        <f t="shared" si="2"/>
        <v>-24284833</v>
      </c>
      <c r="Z15" s="4">
        <f>+IF(X15&lt;&gt;0,+(Y15/X15)*100,0)</f>
        <v>-14.803233560478532</v>
      </c>
      <c r="AA15" s="19">
        <f>SUM(AA16:AA18)</f>
        <v>164050867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160000000</v>
      </c>
      <c r="F17" s="24">
        <v>163945867</v>
      </c>
      <c r="G17" s="24"/>
      <c r="H17" s="24"/>
      <c r="I17" s="24">
        <v>35047609</v>
      </c>
      <c r="J17" s="24">
        <v>35047609</v>
      </c>
      <c r="K17" s="24">
        <v>10628571</v>
      </c>
      <c r="L17" s="24">
        <v>15140676</v>
      </c>
      <c r="M17" s="24">
        <v>12188386</v>
      </c>
      <c r="N17" s="24">
        <v>37957633</v>
      </c>
      <c r="O17" s="24">
        <v>10244568</v>
      </c>
      <c r="P17" s="24">
        <v>13759025</v>
      </c>
      <c r="Q17" s="24">
        <v>12162609</v>
      </c>
      <c r="R17" s="24">
        <v>36166202</v>
      </c>
      <c r="S17" s="24">
        <v>8226304</v>
      </c>
      <c r="T17" s="24">
        <v>8080811</v>
      </c>
      <c r="U17" s="24">
        <v>14209724</v>
      </c>
      <c r="V17" s="24">
        <v>30516839</v>
      </c>
      <c r="W17" s="24">
        <v>139688283</v>
      </c>
      <c r="X17" s="24">
        <v>163945867</v>
      </c>
      <c r="Y17" s="24">
        <v>-24257584</v>
      </c>
      <c r="Z17" s="6">
        <v>-14.8</v>
      </c>
      <c r="AA17" s="22">
        <v>163945867</v>
      </c>
    </row>
    <row r="18" spans="1:27" ht="12.75">
      <c r="A18" s="5" t="s">
        <v>44</v>
      </c>
      <c r="B18" s="3"/>
      <c r="C18" s="22">
        <v>484416</v>
      </c>
      <c r="D18" s="22"/>
      <c r="E18" s="23">
        <v>105000</v>
      </c>
      <c r="F18" s="24">
        <v>105000</v>
      </c>
      <c r="G18" s="24">
        <v>38389</v>
      </c>
      <c r="H18" s="24">
        <v>11981</v>
      </c>
      <c r="I18" s="24">
        <v>16005</v>
      </c>
      <c r="J18" s="24">
        <v>66375</v>
      </c>
      <c r="K18" s="24">
        <v>-23455</v>
      </c>
      <c r="L18" s="24">
        <v>3761</v>
      </c>
      <c r="M18" s="24">
        <v>9954</v>
      </c>
      <c r="N18" s="24">
        <v>-9740</v>
      </c>
      <c r="O18" s="24">
        <v>3460</v>
      </c>
      <c r="P18" s="24">
        <v>6767</v>
      </c>
      <c r="Q18" s="24">
        <v>731</v>
      </c>
      <c r="R18" s="24">
        <v>10958</v>
      </c>
      <c r="S18" s="24">
        <v>9427</v>
      </c>
      <c r="T18" s="24">
        <v>731</v>
      </c>
      <c r="U18" s="24"/>
      <c r="V18" s="24">
        <v>10158</v>
      </c>
      <c r="W18" s="24">
        <v>77751</v>
      </c>
      <c r="X18" s="24">
        <v>105000</v>
      </c>
      <c r="Y18" s="24">
        <v>-27249</v>
      </c>
      <c r="Z18" s="6">
        <v>-25.95</v>
      </c>
      <c r="AA18" s="22">
        <v>105000</v>
      </c>
    </row>
    <row r="19" spans="1:27" ht="12.75">
      <c r="A19" s="2" t="s">
        <v>45</v>
      </c>
      <c r="B19" s="8"/>
      <c r="C19" s="19">
        <f aca="true" t="shared" si="3" ref="C19:Y19">SUM(C20:C23)</f>
        <v>835106</v>
      </c>
      <c r="D19" s="19">
        <f>SUM(D20:D23)</f>
        <v>0</v>
      </c>
      <c r="E19" s="20">
        <f t="shared" si="3"/>
        <v>30657050</v>
      </c>
      <c r="F19" s="21">
        <f t="shared" si="3"/>
        <v>8215000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123913</v>
      </c>
      <c r="L19" s="21">
        <f t="shared" si="3"/>
        <v>18065</v>
      </c>
      <c r="M19" s="21">
        <f t="shared" si="3"/>
        <v>0</v>
      </c>
      <c r="N19" s="21">
        <f t="shared" si="3"/>
        <v>141978</v>
      </c>
      <c r="O19" s="21">
        <f t="shared" si="3"/>
        <v>-3478</v>
      </c>
      <c r="P19" s="21">
        <f t="shared" si="3"/>
        <v>104122</v>
      </c>
      <c r="Q19" s="21">
        <f t="shared" si="3"/>
        <v>0</v>
      </c>
      <c r="R19" s="21">
        <f t="shared" si="3"/>
        <v>100644</v>
      </c>
      <c r="S19" s="21">
        <f t="shared" si="3"/>
        <v>0</v>
      </c>
      <c r="T19" s="21">
        <f t="shared" si="3"/>
        <v>0</v>
      </c>
      <c r="U19" s="21">
        <f t="shared" si="3"/>
        <v>-6391</v>
      </c>
      <c r="V19" s="21">
        <f t="shared" si="3"/>
        <v>-6391</v>
      </c>
      <c r="W19" s="21">
        <f t="shared" si="3"/>
        <v>236231</v>
      </c>
      <c r="X19" s="21">
        <f t="shared" si="3"/>
        <v>8215000</v>
      </c>
      <c r="Y19" s="21">
        <f t="shared" si="3"/>
        <v>-7978769</v>
      </c>
      <c r="Z19" s="4">
        <f>+IF(X19&lt;&gt;0,+(Y19/X19)*100,0)</f>
        <v>-97.1243944004869</v>
      </c>
      <c r="AA19" s="19">
        <f>SUM(AA20:AA23)</f>
        <v>8215000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835106</v>
      </c>
      <c r="D23" s="22"/>
      <c r="E23" s="23">
        <v>30657050</v>
      </c>
      <c r="F23" s="24">
        <v>8215000</v>
      </c>
      <c r="G23" s="24"/>
      <c r="H23" s="24"/>
      <c r="I23" s="24"/>
      <c r="J23" s="24"/>
      <c r="K23" s="24">
        <v>123913</v>
      </c>
      <c r="L23" s="24">
        <v>18065</v>
      </c>
      <c r="M23" s="24"/>
      <c r="N23" s="24">
        <v>141978</v>
      </c>
      <c r="O23" s="24">
        <v>-3478</v>
      </c>
      <c r="P23" s="24">
        <v>104122</v>
      </c>
      <c r="Q23" s="24"/>
      <c r="R23" s="24">
        <v>100644</v>
      </c>
      <c r="S23" s="24"/>
      <c r="T23" s="24"/>
      <c r="U23" s="24">
        <v>-6391</v>
      </c>
      <c r="V23" s="24">
        <v>-6391</v>
      </c>
      <c r="W23" s="24">
        <v>236231</v>
      </c>
      <c r="X23" s="24">
        <v>8215000</v>
      </c>
      <c r="Y23" s="24">
        <v>-7978769</v>
      </c>
      <c r="Z23" s="6">
        <v>-97.12</v>
      </c>
      <c r="AA23" s="22">
        <v>8215000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227923608</v>
      </c>
      <c r="D25" s="40">
        <f>+D5+D9+D15+D19+D24</f>
        <v>0</v>
      </c>
      <c r="E25" s="41">
        <f t="shared" si="4"/>
        <v>417319945</v>
      </c>
      <c r="F25" s="42">
        <f t="shared" si="4"/>
        <v>407223235</v>
      </c>
      <c r="G25" s="42">
        <f t="shared" si="4"/>
        <v>67571665</v>
      </c>
      <c r="H25" s="42">
        <f t="shared" si="4"/>
        <v>9546118</v>
      </c>
      <c r="I25" s="42">
        <f t="shared" si="4"/>
        <v>38173424</v>
      </c>
      <c r="J25" s="42">
        <f t="shared" si="4"/>
        <v>115291207</v>
      </c>
      <c r="K25" s="42">
        <f t="shared" si="4"/>
        <v>10993647</v>
      </c>
      <c r="L25" s="42">
        <f t="shared" si="4"/>
        <v>18040120</v>
      </c>
      <c r="M25" s="42">
        <f t="shared" si="4"/>
        <v>71996867</v>
      </c>
      <c r="N25" s="42">
        <f t="shared" si="4"/>
        <v>101030634</v>
      </c>
      <c r="O25" s="42">
        <f t="shared" si="4"/>
        <v>14600637</v>
      </c>
      <c r="P25" s="42">
        <f t="shared" si="4"/>
        <v>18745695</v>
      </c>
      <c r="Q25" s="42">
        <f t="shared" si="4"/>
        <v>63412494</v>
      </c>
      <c r="R25" s="42">
        <f t="shared" si="4"/>
        <v>96758826</v>
      </c>
      <c r="S25" s="42">
        <f t="shared" si="4"/>
        <v>9550793</v>
      </c>
      <c r="T25" s="42">
        <f t="shared" si="4"/>
        <v>9733958</v>
      </c>
      <c r="U25" s="42">
        <f t="shared" si="4"/>
        <v>26172782</v>
      </c>
      <c r="V25" s="42">
        <f t="shared" si="4"/>
        <v>45457533</v>
      </c>
      <c r="W25" s="42">
        <f t="shared" si="4"/>
        <v>358538200</v>
      </c>
      <c r="X25" s="42">
        <f t="shared" si="4"/>
        <v>407223235</v>
      </c>
      <c r="Y25" s="42">
        <f t="shared" si="4"/>
        <v>-48685035</v>
      </c>
      <c r="Z25" s="43">
        <f>+IF(X25&lt;&gt;0,+(Y25/X25)*100,0)</f>
        <v>-11.955367674440286</v>
      </c>
      <c r="AA25" s="40">
        <f>+AA5+AA9+AA15+AA19+AA24</f>
        <v>407223235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113309616</v>
      </c>
      <c r="D28" s="19">
        <f>SUM(D29:D31)</f>
        <v>0</v>
      </c>
      <c r="E28" s="20">
        <f t="shared" si="5"/>
        <v>126483411</v>
      </c>
      <c r="F28" s="21">
        <f t="shared" si="5"/>
        <v>130147593</v>
      </c>
      <c r="G28" s="21">
        <f t="shared" si="5"/>
        <v>6237291</v>
      </c>
      <c r="H28" s="21">
        <f t="shared" si="5"/>
        <v>9750593</v>
      </c>
      <c r="I28" s="21">
        <f t="shared" si="5"/>
        <v>11157463</v>
      </c>
      <c r="J28" s="21">
        <f t="shared" si="5"/>
        <v>27145347</v>
      </c>
      <c r="K28" s="21">
        <f t="shared" si="5"/>
        <v>9980728</v>
      </c>
      <c r="L28" s="21">
        <f t="shared" si="5"/>
        <v>10785201</v>
      </c>
      <c r="M28" s="21">
        <f t="shared" si="5"/>
        <v>9472968</v>
      </c>
      <c r="N28" s="21">
        <f t="shared" si="5"/>
        <v>30238897</v>
      </c>
      <c r="O28" s="21">
        <f t="shared" si="5"/>
        <v>9853558</v>
      </c>
      <c r="P28" s="21">
        <f t="shared" si="5"/>
        <v>8405760</v>
      </c>
      <c r="Q28" s="21">
        <f t="shared" si="5"/>
        <v>9053027</v>
      </c>
      <c r="R28" s="21">
        <f t="shared" si="5"/>
        <v>27312345</v>
      </c>
      <c r="S28" s="21">
        <f t="shared" si="5"/>
        <v>9550917</v>
      </c>
      <c r="T28" s="21">
        <f t="shared" si="5"/>
        <v>10951969</v>
      </c>
      <c r="U28" s="21">
        <f t="shared" si="5"/>
        <v>10415905</v>
      </c>
      <c r="V28" s="21">
        <f t="shared" si="5"/>
        <v>30918791</v>
      </c>
      <c r="W28" s="21">
        <f t="shared" si="5"/>
        <v>115615380</v>
      </c>
      <c r="X28" s="21">
        <f t="shared" si="5"/>
        <v>130147593</v>
      </c>
      <c r="Y28" s="21">
        <f t="shared" si="5"/>
        <v>-14532213</v>
      </c>
      <c r="Z28" s="4">
        <f>+IF(X28&lt;&gt;0,+(Y28/X28)*100,0)</f>
        <v>-11.165948339897458</v>
      </c>
      <c r="AA28" s="19">
        <f>SUM(AA29:AA31)</f>
        <v>130147593</v>
      </c>
    </row>
    <row r="29" spans="1:27" ht="12.75">
      <c r="A29" s="5" t="s">
        <v>32</v>
      </c>
      <c r="B29" s="3"/>
      <c r="C29" s="22">
        <v>48925617</v>
      </c>
      <c r="D29" s="22"/>
      <c r="E29" s="23">
        <v>45770238</v>
      </c>
      <c r="F29" s="24">
        <v>51739713</v>
      </c>
      <c r="G29" s="24">
        <v>2283234</v>
      </c>
      <c r="H29" s="24">
        <v>2668312</v>
      </c>
      <c r="I29" s="24">
        <v>3664787</v>
      </c>
      <c r="J29" s="24">
        <v>8616333</v>
      </c>
      <c r="K29" s="24">
        <v>3085350</v>
      </c>
      <c r="L29" s="24">
        <v>2471762</v>
      </c>
      <c r="M29" s="24">
        <v>3611112</v>
      </c>
      <c r="N29" s="24">
        <v>9168224</v>
      </c>
      <c r="O29" s="24">
        <v>3075047</v>
      </c>
      <c r="P29" s="24">
        <v>2398900</v>
      </c>
      <c r="Q29" s="24">
        <v>2730859</v>
      </c>
      <c r="R29" s="24">
        <v>8204806</v>
      </c>
      <c r="S29" s="24">
        <v>4060616</v>
      </c>
      <c r="T29" s="24">
        <v>5256338</v>
      </c>
      <c r="U29" s="24">
        <v>3705851</v>
      </c>
      <c r="V29" s="24">
        <v>13022805</v>
      </c>
      <c r="W29" s="24">
        <v>39012168</v>
      </c>
      <c r="X29" s="24">
        <v>51739713</v>
      </c>
      <c r="Y29" s="24">
        <v>-12727545</v>
      </c>
      <c r="Z29" s="6">
        <v>-24.6</v>
      </c>
      <c r="AA29" s="22">
        <v>51739713</v>
      </c>
    </row>
    <row r="30" spans="1:27" ht="12.75">
      <c r="A30" s="5" t="s">
        <v>33</v>
      </c>
      <c r="B30" s="3"/>
      <c r="C30" s="25">
        <v>61883943</v>
      </c>
      <c r="D30" s="25"/>
      <c r="E30" s="26">
        <v>78011605</v>
      </c>
      <c r="F30" s="27">
        <v>75832891</v>
      </c>
      <c r="G30" s="27">
        <v>3826693</v>
      </c>
      <c r="H30" s="27">
        <v>6971045</v>
      </c>
      <c r="I30" s="27">
        <v>7236127</v>
      </c>
      <c r="J30" s="27">
        <v>18033865</v>
      </c>
      <c r="K30" s="27">
        <v>6687658</v>
      </c>
      <c r="L30" s="27">
        <v>8055944</v>
      </c>
      <c r="M30" s="27">
        <v>5722480</v>
      </c>
      <c r="N30" s="27">
        <v>20466082</v>
      </c>
      <c r="O30" s="27">
        <v>6586436</v>
      </c>
      <c r="P30" s="27">
        <v>5834461</v>
      </c>
      <c r="Q30" s="27">
        <v>6174317</v>
      </c>
      <c r="R30" s="27">
        <v>18595214</v>
      </c>
      <c r="S30" s="27">
        <v>5324619</v>
      </c>
      <c r="T30" s="27">
        <v>5542064</v>
      </c>
      <c r="U30" s="27">
        <v>6508387</v>
      </c>
      <c r="V30" s="27">
        <v>17375070</v>
      </c>
      <c r="W30" s="27">
        <v>74470231</v>
      </c>
      <c r="X30" s="27">
        <v>75832891</v>
      </c>
      <c r="Y30" s="27">
        <v>-1362660</v>
      </c>
      <c r="Z30" s="7">
        <v>-1.8</v>
      </c>
      <c r="AA30" s="25">
        <v>75832891</v>
      </c>
    </row>
    <row r="31" spans="1:27" ht="12.75">
      <c r="A31" s="5" t="s">
        <v>34</v>
      </c>
      <c r="B31" s="3"/>
      <c r="C31" s="22">
        <v>2500056</v>
      </c>
      <c r="D31" s="22"/>
      <c r="E31" s="23">
        <v>2701568</v>
      </c>
      <c r="F31" s="24">
        <v>2574989</v>
      </c>
      <c r="G31" s="24">
        <v>127364</v>
      </c>
      <c r="H31" s="24">
        <v>111236</v>
      </c>
      <c r="I31" s="24">
        <v>256549</v>
      </c>
      <c r="J31" s="24">
        <v>495149</v>
      </c>
      <c r="K31" s="24">
        <v>207720</v>
      </c>
      <c r="L31" s="24">
        <v>257495</v>
      </c>
      <c r="M31" s="24">
        <v>139376</v>
      </c>
      <c r="N31" s="24">
        <v>604591</v>
      </c>
      <c r="O31" s="24">
        <v>192075</v>
      </c>
      <c r="P31" s="24">
        <v>172399</v>
      </c>
      <c r="Q31" s="24">
        <v>147851</v>
      </c>
      <c r="R31" s="24">
        <v>512325</v>
      </c>
      <c r="S31" s="24">
        <v>165682</v>
      </c>
      <c r="T31" s="24">
        <v>153567</v>
      </c>
      <c r="U31" s="24">
        <v>201667</v>
      </c>
      <c r="V31" s="24">
        <v>520916</v>
      </c>
      <c r="W31" s="24">
        <v>2132981</v>
      </c>
      <c r="X31" s="24">
        <v>2574989</v>
      </c>
      <c r="Y31" s="24">
        <v>-442008</v>
      </c>
      <c r="Z31" s="6">
        <v>-17.17</v>
      </c>
      <c r="AA31" s="22">
        <v>2574989</v>
      </c>
    </row>
    <row r="32" spans="1:27" ht="12.75">
      <c r="A32" s="2" t="s">
        <v>35</v>
      </c>
      <c r="B32" s="3"/>
      <c r="C32" s="19">
        <f aca="true" t="shared" si="6" ref="C32:Y32">SUM(C33:C37)</f>
        <v>82584215</v>
      </c>
      <c r="D32" s="19">
        <f>SUM(D33:D37)</f>
        <v>0</v>
      </c>
      <c r="E32" s="20">
        <f t="shared" si="6"/>
        <v>79376699</v>
      </c>
      <c r="F32" s="21">
        <f t="shared" si="6"/>
        <v>79070727</v>
      </c>
      <c r="G32" s="21">
        <f t="shared" si="6"/>
        <v>5744562</v>
      </c>
      <c r="H32" s="21">
        <f t="shared" si="6"/>
        <v>5065769</v>
      </c>
      <c r="I32" s="21">
        <f t="shared" si="6"/>
        <v>5926083</v>
      </c>
      <c r="J32" s="21">
        <f t="shared" si="6"/>
        <v>16736414</v>
      </c>
      <c r="K32" s="21">
        <f t="shared" si="6"/>
        <v>5690154</v>
      </c>
      <c r="L32" s="21">
        <f t="shared" si="6"/>
        <v>8594062</v>
      </c>
      <c r="M32" s="21">
        <f t="shared" si="6"/>
        <v>6863701</v>
      </c>
      <c r="N32" s="21">
        <f t="shared" si="6"/>
        <v>21147917</v>
      </c>
      <c r="O32" s="21">
        <f t="shared" si="6"/>
        <v>7338816</v>
      </c>
      <c r="P32" s="21">
        <f t="shared" si="6"/>
        <v>7203373</v>
      </c>
      <c r="Q32" s="21">
        <f t="shared" si="6"/>
        <v>6545072</v>
      </c>
      <c r="R32" s="21">
        <f t="shared" si="6"/>
        <v>21087261</v>
      </c>
      <c r="S32" s="21">
        <f t="shared" si="6"/>
        <v>6571819</v>
      </c>
      <c r="T32" s="21">
        <f t="shared" si="6"/>
        <v>6464740</v>
      </c>
      <c r="U32" s="21">
        <f t="shared" si="6"/>
        <v>6806203</v>
      </c>
      <c r="V32" s="21">
        <f t="shared" si="6"/>
        <v>19842762</v>
      </c>
      <c r="W32" s="21">
        <f t="shared" si="6"/>
        <v>78814354</v>
      </c>
      <c r="X32" s="21">
        <f t="shared" si="6"/>
        <v>79070727</v>
      </c>
      <c r="Y32" s="21">
        <f t="shared" si="6"/>
        <v>-256373</v>
      </c>
      <c r="Z32" s="4">
        <f>+IF(X32&lt;&gt;0,+(Y32/X32)*100,0)</f>
        <v>-0.3242325064242801</v>
      </c>
      <c r="AA32" s="19">
        <f>SUM(AA33:AA37)</f>
        <v>79070727</v>
      </c>
    </row>
    <row r="33" spans="1:27" ht="12.75">
      <c r="A33" s="5" t="s">
        <v>36</v>
      </c>
      <c r="B33" s="3"/>
      <c r="C33" s="22">
        <v>11649373</v>
      </c>
      <c r="D33" s="22"/>
      <c r="E33" s="23">
        <v>9814216</v>
      </c>
      <c r="F33" s="24">
        <v>11471247</v>
      </c>
      <c r="G33" s="24">
        <v>954341</v>
      </c>
      <c r="H33" s="24">
        <v>536704</v>
      </c>
      <c r="I33" s="24">
        <v>769226</v>
      </c>
      <c r="J33" s="24">
        <v>2260271</v>
      </c>
      <c r="K33" s="24">
        <v>738658</v>
      </c>
      <c r="L33" s="24">
        <v>1161364</v>
      </c>
      <c r="M33" s="24">
        <v>1300442</v>
      </c>
      <c r="N33" s="24">
        <v>3200464</v>
      </c>
      <c r="O33" s="24">
        <v>1043556</v>
      </c>
      <c r="P33" s="24">
        <v>1040998</v>
      </c>
      <c r="Q33" s="24">
        <v>1140330</v>
      </c>
      <c r="R33" s="24">
        <v>3224884</v>
      </c>
      <c r="S33" s="24">
        <v>1297813</v>
      </c>
      <c r="T33" s="24">
        <v>974827</v>
      </c>
      <c r="U33" s="24">
        <v>831907</v>
      </c>
      <c r="V33" s="24">
        <v>3104547</v>
      </c>
      <c r="W33" s="24">
        <v>11790166</v>
      </c>
      <c r="X33" s="24">
        <v>11471247</v>
      </c>
      <c r="Y33" s="24">
        <v>318919</v>
      </c>
      <c r="Z33" s="6">
        <v>2.78</v>
      </c>
      <c r="AA33" s="22">
        <v>11471247</v>
      </c>
    </row>
    <row r="34" spans="1:27" ht="12.75">
      <c r="A34" s="5" t="s">
        <v>37</v>
      </c>
      <c r="B34" s="3"/>
      <c r="C34" s="22">
        <v>13188818</v>
      </c>
      <c r="D34" s="22"/>
      <c r="E34" s="23">
        <v>13224680</v>
      </c>
      <c r="F34" s="24">
        <v>12492180</v>
      </c>
      <c r="G34" s="24">
        <v>974475</v>
      </c>
      <c r="H34" s="24">
        <v>848764</v>
      </c>
      <c r="I34" s="24">
        <v>857426</v>
      </c>
      <c r="J34" s="24">
        <v>2680665</v>
      </c>
      <c r="K34" s="24">
        <v>771935</v>
      </c>
      <c r="L34" s="24">
        <v>1308133</v>
      </c>
      <c r="M34" s="24">
        <v>1257469</v>
      </c>
      <c r="N34" s="24">
        <v>3337537</v>
      </c>
      <c r="O34" s="24">
        <v>1329306</v>
      </c>
      <c r="P34" s="24">
        <v>961983</v>
      </c>
      <c r="Q34" s="24">
        <v>914783</v>
      </c>
      <c r="R34" s="24">
        <v>3206072</v>
      </c>
      <c r="S34" s="24">
        <v>876575</v>
      </c>
      <c r="T34" s="24">
        <v>726069</v>
      </c>
      <c r="U34" s="24">
        <v>652399</v>
      </c>
      <c r="V34" s="24">
        <v>2255043</v>
      </c>
      <c r="W34" s="24">
        <v>11479317</v>
      </c>
      <c r="X34" s="24">
        <v>12492180</v>
      </c>
      <c r="Y34" s="24">
        <v>-1012863</v>
      </c>
      <c r="Z34" s="6">
        <v>-8.11</v>
      </c>
      <c r="AA34" s="22">
        <v>12492180</v>
      </c>
    </row>
    <row r="35" spans="1:27" ht="12.75">
      <c r="A35" s="5" t="s">
        <v>38</v>
      </c>
      <c r="B35" s="3"/>
      <c r="C35" s="22">
        <v>31029038</v>
      </c>
      <c r="D35" s="22"/>
      <c r="E35" s="23">
        <v>25301005</v>
      </c>
      <c r="F35" s="24">
        <v>24226806</v>
      </c>
      <c r="G35" s="24">
        <v>1611016</v>
      </c>
      <c r="H35" s="24">
        <v>1617935</v>
      </c>
      <c r="I35" s="24">
        <v>1896124</v>
      </c>
      <c r="J35" s="24">
        <v>5125075</v>
      </c>
      <c r="K35" s="24">
        <v>1338198</v>
      </c>
      <c r="L35" s="24">
        <v>2561037</v>
      </c>
      <c r="M35" s="24">
        <v>1859142</v>
      </c>
      <c r="N35" s="24">
        <v>5758377</v>
      </c>
      <c r="O35" s="24">
        <v>2338026</v>
      </c>
      <c r="P35" s="24">
        <v>2812412</v>
      </c>
      <c r="Q35" s="24">
        <v>2140773</v>
      </c>
      <c r="R35" s="24">
        <v>7291211</v>
      </c>
      <c r="S35" s="24">
        <v>1874317</v>
      </c>
      <c r="T35" s="24">
        <v>2506204</v>
      </c>
      <c r="U35" s="24">
        <v>2145216</v>
      </c>
      <c r="V35" s="24">
        <v>6525737</v>
      </c>
      <c r="W35" s="24">
        <v>24700400</v>
      </c>
      <c r="X35" s="24">
        <v>24226806</v>
      </c>
      <c r="Y35" s="24">
        <v>473594</v>
      </c>
      <c r="Z35" s="6">
        <v>1.95</v>
      </c>
      <c r="AA35" s="22">
        <v>24226806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26716986</v>
      </c>
      <c r="D37" s="25"/>
      <c r="E37" s="26">
        <v>31036798</v>
      </c>
      <c r="F37" s="27">
        <v>30880494</v>
      </c>
      <c r="G37" s="27">
        <v>2204730</v>
      </c>
      <c r="H37" s="27">
        <v>2062366</v>
      </c>
      <c r="I37" s="27">
        <v>2403307</v>
      </c>
      <c r="J37" s="27">
        <v>6670403</v>
      </c>
      <c r="K37" s="27">
        <v>2841363</v>
      </c>
      <c r="L37" s="27">
        <v>3563528</v>
      </c>
      <c r="M37" s="27">
        <v>2446648</v>
      </c>
      <c r="N37" s="27">
        <v>8851539</v>
      </c>
      <c r="O37" s="27">
        <v>2627928</v>
      </c>
      <c r="P37" s="27">
        <v>2387980</v>
      </c>
      <c r="Q37" s="27">
        <v>2349186</v>
      </c>
      <c r="R37" s="27">
        <v>7365094</v>
      </c>
      <c r="S37" s="27">
        <v>2523114</v>
      </c>
      <c r="T37" s="27">
        <v>2257640</v>
      </c>
      <c r="U37" s="27">
        <v>3176681</v>
      </c>
      <c r="V37" s="27">
        <v>7957435</v>
      </c>
      <c r="W37" s="27">
        <v>30844471</v>
      </c>
      <c r="X37" s="27">
        <v>30880494</v>
      </c>
      <c r="Y37" s="27">
        <v>-36023</v>
      </c>
      <c r="Z37" s="7">
        <v>-0.12</v>
      </c>
      <c r="AA37" s="25">
        <v>30880494</v>
      </c>
    </row>
    <row r="38" spans="1:27" ht="12.75">
      <c r="A38" s="2" t="s">
        <v>41</v>
      </c>
      <c r="B38" s="8"/>
      <c r="C38" s="19">
        <f aca="true" t="shared" si="7" ref="C38:Y38">SUM(C39:C41)</f>
        <v>13770295</v>
      </c>
      <c r="D38" s="19">
        <f>SUM(D39:D41)</f>
        <v>0</v>
      </c>
      <c r="E38" s="20">
        <f t="shared" si="7"/>
        <v>176201473</v>
      </c>
      <c r="F38" s="21">
        <f t="shared" si="7"/>
        <v>179805643</v>
      </c>
      <c r="G38" s="21">
        <f t="shared" si="7"/>
        <v>8565557</v>
      </c>
      <c r="H38" s="21">
        <f t="shared" si="7"/>
        <v>16624084</v>
      </c>
      <c r="I38" s="21">
        <f t="shared" si="7"/>
        <v>15454881</v>
      </c>
      <c r="J38" s="21">
        <f t="shared" si="7"/>
        <v>40644522</v>
      </c>
      <c r="K38" s="21">
        <f t="shared" si="7"/>
        <v>12770560</v>
      </c>
      <c r="L38" s="21">
        <f t="shared" si="7"/>
        <v>12202067</v>
      </c>
      <c r="M38" s="21">
        <f t="shared" si="7"/>
        <v>13607434</v>
      </c>
      <c r="N38" s="21">
        <f t="shared" si="7"/>
        <v>38580061</v>
      </c>
      <c r="O38" s="21">
        <f t="shared" si="7"/>
        <v>12239414</v>
      </c>
      <c r="P38" s="21">
        <f t="shared" si="7"/>
        <v>15295089</v>
      </c>
      <c r="Q38" s="21">
        <f t="shared" si="7"/>
        <v>14699588</v>
      </c>
      <c r="R38" s="21">
        <f t="shared" si="7"/>
        <v>42234091</v>
      </c>
      <c r="S38" s="21">
        <f t="shared" si="7"/>
        <v>9463026</v>
      </c>
      <c r="T38" s="21">
        <f t="shared" si="7"/>
        <v>8800285</v>
      </c>
      <c r="U38" s="21">
        <f t="shared" si="7"/>
        <v>16233565</v>
      </c>
      <c r="V38" s="21">
        <f t="shared" si="7"/>
        <v>34496876</v>
      </c>
      <c r="W38" s="21">
        <f t="shared" si="7"/>
        <v>155955550</v>
      </c>
      <c r="X38" s="21">
        <f t="shared" si="7"/>
        <v>179805643</v>
      </c>
      <c r="Y38" s="21">
        <f t="shared" si="7"/>
        <v>-23850093</v>
      </c>
      <c r="Z38" s="4">
        <f>+IF(X38&lt;&gt;0,+(Y38/X38)*100,0)</f>
        <v>-13.264374021898744</v>
      </c>
      <c r="AA38" s="19">
        <f>SUM(AA39:AA41)</f>
        <v>179805643</v>
      </c>
    </row>
    <row r="39" spans="1:27" ht="12.75">
      <c r="A39" s="5" t="s">
        <v>42</v>
      </c>
      <c r="B39" s="3"/>
      <c r="C39" s="22">
        <v>5487528</v>
      </c>
      <c r="D39" s="22"/>
      <c r="E39" s="23">
        <v>9147182</v>
      </c>
      <c r="F39" s="24">
        <v>8290847</v>
      </c>
      <c r="G39" s="24">
        <v>465369</v>
      </c>
      <c r="H39" s="24">
        <v>400760</v>
      </c>
      <c r="I39" s="24">
        <v>563416</v>
      </c>
      <c r="J39" s="24">
        <v>1429545</v>
      </c>
      <c r="K39" s="24">
        <v>513248</v>
      </c>
      <c r="L39" s="24">
        <v>1319312</v>
      </c>
      <c r="M39" s="24">
        <v>1092748</v>
      </c>
      <c r="N39" s="24">
        <v>2925308</v>
      </c>
      <c r="O39" s="24">
        <v>582024</v>
      </c>
      <c r="P39" s="24">
        <v>464078</v>
      </c>
      <c r="Q39" s="24">
        <v>507431</v>
      </c>
      <c r="R39" s="24">
        <v>1553533</v>
      </c>
      <c r="S39" s="24">
        <v>923759</v>
      </c>
      <c r="T39" s="24">
        <v>464524</v>
      </c>
      <c r="U39" s="24">
        <v>433369</v>
      </c>
      <c r="V39" s="24">
        <v>1821652</v>
      </c>
      <c r="W39" s="24">
        <v>7730038</v>
      </c>
      <c r="X39" s="24">
        <v>8290847</v>
      </c>
      <c r="Y39" s="24">
        <v>-560809</v>
      </c>
      <c r="Z39" s="6">
        <v>-6.76</v>
      </c>
      <c r="AA39" s="22">
        <v>8290847</v>
      </c>
    </row>
    <row r="40" spans="1:27" ht="12.75">
      <c r="A40" s="5" t="s">
        <v>43</v>
      </c>
      <c r="B40" s="3"/>
      <c r="C40" s="22">
        <v>2865124</v>
      </c>
      <c r="D40" s="22"/>
      <c r="E40" s="23">
        <v>163468000</v>
      </c>
      <c r="F40" s="24">
        <v>168004355</v>
      </c>
      <c r="G40" s="24">
        <v>7852096</v>
      </c>
      <c r="H40" s="24">
        <v>15918044</v>
      </c>
      <c r="I40" s="24">
        <v>14577613</v>
      </c>
      <c r="J40" s="24">
        <v>38347753</v>
      </c>
      <c r="K40" s="24">
        <v>12013787</v>
      </c>
      <c r="L40" s="24">
        <v>10375448</v>
      </c>
      <c r="M40" s="24">
        <v>12188386</v>
      </c>
      <c r="N40" s="24">
        <v>34577621</v>
      </c>
      <c r="O40" s="24">
        <v>11434353</v>
      </c>
      <c r="P40" s="24">
        <v>14578600</v>
      </c>
      <c r="Q40" s="24">
        <v>13958248</v>
      </c>
      <c r="R40" s="24">
        <v>39971201</v>
      </c>
      <c r="S40" s="24">
        <v>8226304</v>
      </c>
      <c r="T40" s="24">
        <v>8139829</v>
      </c>
      <c r="U40" s="24">
        <v>15588252</v>
      </c>
      <c r="V40" s="24">
        <v>31954385</v>
      </c>
      <c r="W40" s="24">
        <v>144850960</v>
      </c>
      <c r="X40" s="24">
        <v>168004355</v>
      </c>
      <c r="Y40" s="24">
        <v>-23153395</v>
      </c>
      <c r="Z40" s="6">
        <v>-13.78</v>
      </c>
      <c r="AA40" s="22">
        <v>168004355</v>
      </c>
    </row>
    <row r="41" spans="1:27" ht="12.75">
      <c r="A41" s="5" t="s">
        <v>44</v>
      </c>
      <c r="B41" s="3"/>
      <c r="C41" s="22">
        <v>5417643</v>
      </c>
      <c r="D41" s="22"/>
      <c r="E41" s="23">
        <v>3586291</v>
      </c>
      <c r="F41" s="24">
        <v>3510441</v>
      </c>
      <c r="G41" s="24">
        <v>248092</v>
      </c>
      <c r="H41" s="24">
        <v>305280</v>
      </c>
      <c r="I41" s="24">
        <v>313852</v>
      </c>
      <c r="J41" s="24">
        <v>867224</v>
      </c>
      <c r="K41" s="24">
        <v>243525</v>
      </c>
      <c r="L41" s="24">
        <v>507307</v>
      </c>
      <c r="M41" s="24">
        <v>326300</v>
      </c>
      <c r="N41" s="24">
        <v>1077132</v>
      </c>
      <c r="O41" s="24">
        <v>223037</v>
      </c>
      <c r="P41" s="24">
        <v>252411</v>
      </c>
      <c r="Q41" s="24">
        <v>233909</v>
      </c>
      <c r="R41" s="24">
        <v>709357</v>
      </c>
      <c r="S41" s="24">
        <v>312963</v>
      </c>
      <c r="T41" s="24">
        <v>195932</v>
      </c>
      <c r="U41" s="24">
        <v>211944</v>
      </c>
      <c r="V41" s="24">
        <v>720839</v>
      </c>
      <c r="W41" s="24">
        <v>3374552</v>
      </c>
      <c r="X41" s="24">
        <v>3510441</v>
      </c>
      <c r="Y41" s="24">
        <v>-135889</v>
      </c>
      <c r="Z41" s="6">
        <v>-3.87</v>
      </c>
      <c r="AA41" s="22">
        <v>3510441</v>
      </c>
    </row>
    <row r="42" spans="1:27" ht="12.75">
      <c r="A42" s="2" t="s">
        <v>45</v>
      </c>
      <c r="B42" s="8"/>
      <c r="C42" s="19">
        <f aca="true" t="shared" si="8" ref="C42:Y42">SUM(C43:C46)</f>
        <v>1372541</v>
      </c>
      <c r="D42" s="19">
        <f>SUM(D43:D46)</f>
        <v>0</v>
      </c>
      <c r="E42" s="20">
        <f t="shared" si="8"/>
        <v>33469896</v>
      </c>
      <c r="F42" s="21">
        <f t="shared" si="8"/>
        <v>13324490</v>
      </c>
      <c r="G42" s="21">
        <f t="shared" si="8"/>
        <v>153537</v>
      </c>
      <c r="H42" s="21">
        <f t="shared" si="8"/>
        <v>156539</v>
      </c>
      <c r="I42" s="21">
        <f t="shared" si="8"/>
        <v>439986</v>
      </c>
      <c r="J42" s="21">
        <f t="shared" si="8"/>
        <v>750062</v>
      </c>
      <c r="K42" s="21">
        <f t="shared" si="8"/>
        <v>662253</v>
      </c>
      <c r="L42" s="21">
        <f t="shared" si="8"/>
        <v>310407</v>
      </c>
      <c r="M42" s="21">
        <f t="shared" si="8"/>
        <v>368892</v>
      </c>
      <c r="N42" s="21">
        <f t="shared" si="8"/>
        <v>1341552</v>
      </c>
      <c r="O42" s="21">
        <f t="shared" si="8"/>
        <v>316540</v>
      </c>
      <c r="P42" s="21">
        <f t="shared" si="8"/>
        <v>223906</v>
      </c>
      <c r="Q42" s="21">
        <f t="shared" si="8"/>
        <v>181077</v>
      </c>
      <c r="R42" s="21">
        <f t="shared" si="8"/>
        <v>721523</v>
      </c>
      <c r="S42" s="21">
        <f t="shared" si="8"/>
        <v>373473</v>
      </c>
      <c r="T42" s="21">
        <f t="shared" si="8"/>
        <v>217256</v>
      </c>
      <c r="U42" s="21">
        <f t="shared" si="8"/>
        <v>169490</v>
      </c>
      <c r="V42" s="21">
        <f t="shared" si="8"/>
        <v>760219</v>
      </c>
      <c r="W42" s="21">
        <f t="shared" si="8"/>
        <v>3573356</v>
      </c>
      <c r="X42" s="21">
        <f t="shared" si="8"/>
        <v>13324490</v>
      </c>
      <c r="Y42" s="21">
        <f t="shared" si="8"/>
        <v>-9751134</v>
      </c>
      <c r="Z42" s="4">
        <f>+IF(X42&lt;&gt;0,+(Y42/X42)*100,0)</f>
        <v>-73.18204299001313</v>
      </c>
      <c r="AA42" s="19">
        <f>SUM(AA43:AA46)</f>
        <v>13324490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>
        <v>10197</v>
      </c>
      <c r="F44" s="24">
        <v>9197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9197</v>
      </c>
      <c r="Y44" s="24">
        <v>-9197</v>
      </c>
      <c r="Z44" s="6">
        <v>-100</v>
      </c>
      <c r="AA44" s="22">
        <v>9197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1372541</v>
      </c>
      <c r="D46" s="22"/>
      <c r="E46" s="23">
        <v>33459699</v>
      </c>
      <c r="F46" s="24">
        <v>13315293</v>
      </c>
      <c r="G46" s="24">
        <v>153537</v>
      </c>
      <c r="H46" s="24">
        <v>156539</v>
      </c>
      <c r="I46" s="24">
        <v>439986</v>
      </c>
      <c r="J46" s="24">
        <v>750062</v>
      </c>
      <c r="K46" s="24">
        <v>662253</v>
      </c>
      <c r="L46" s="24">
        <v>310407</v>
      </c>
      <c r="M46" s="24">
        <v>368892</v>
      </c>
      <c r="N46" s="24">
        <v>1341552</v>
      </c>
      <c r="O46" s="24">
        <v>316540</v>
      </c>
      <c r="P46" s="24">
        <v>223906</v>
      </c>
      <c r="Q46" s="24">
        <v>181077</v>
      </c>
      <c r="R46" s="24">
        <v>721523</v>
      </c>
      <c r="S46" s="24">
        <v>373473</v>
      </c>
      <c r="T46" s="24">
        <v>217256</v>
      </c>
      <c r="U46" s="24">
        <v>169490</v>
      </c>
      <c r="V46" s="24">
        <v>760219</v>
      </c>
      <c r="W46" s="24">
        <v>3573356</v>
      </c>
      <c r="X46" s="24">
        <v>13315293</v>
      </c>
      <c r="Y46" s="24">
        <v>-9741937</v>
      </c>
      <c r="Z46" s="6">
        <v>-73.16</v>
      </c>
      <c r="AA46" s="22">
        <v>13315293</v>
      </c>
    </row>
    <row r="47" spans="1:27" ht="12.75">
      <c r="A47" s="2" t="s">
        <v>50</v>
      </c>
      <c r="B47" s="8" t="s">
        <v>51</v>
      </c>
      <c r="C47" s="19">
        <v>2202810</v>
      </c>
      <c r="D47" s="19"/>
      <c r="E47" s="20">
        <v>3126182</v>
      </c>
      <c r="F47" s="21">
        <v>2777182</v>
      </c>
      <c r="G47" s="21">
        <v>193741</v>
      </c>
      <c r="H47" s="21">
        <v>789483</v>
      </c>
      <c r="I47" s="21">
        <v>737210</v>
      </c>
      <c r="J47" s="21">
        <v>1720434</v>
      </c>
      <c r="K47" s="21">
        <v>-650065</v>
      </c>
      <c r="L47" s="21">
        <v>189123</v>
      </c>
      <c r="M47" s="21">
        <v>106043</v>
      </c>
      <c r="N47" s="21">
        <v>-354899</v>
      </c>
      <c r="O47" s="21">
        <v>167730</v>
      </c>
      <c r="P47" s="21">
        <v>118614</v>
      </c>
      <c r="Q47" s="21">
        <v>117128</v>
      </c>
      <c r="R47" s="21">
        <v>403472</v>
      </c>
      <c r="S47" s="21">
        <v>112779</v>
      </c>
      <c r="T47" s="21">
        <v>108905</v>
      </c>
      <c r="U47" s="21">
        <v>108236</v>
      </c>
      <c r="V47" s="21">
        <v>329920</v>
      </c>
      <c r="W47" s="21">
        <v>2098927</v>
      </c>
      <c r="X47" s="21">
        <v>2777182</v>
      </c>
      <c r="Y47" s="21">
        <v>-678255</v>
      </c>
      <c r="Z47" s="4">
        <v>-24.42</v>
      </c>
      <c r="AA47" s="19">
        <v>2777182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213239477</v>
      </c>
      <c r="D48" s="40">
        <f>+D28+D32+D38+D42+D47</f>
        <v>0</v>
      </c>
      <c r="E48" s="41">
        <f t="shared" si="9"/>
        <v>418657661</v>
      </c>
      <c r="F48" s="42">
        <f t="shared" si="9"/>
        <v>405125635</v>
      </c>
      <c r="G48" s="42">
        <f t="shared" si="9"/>
        <v>20894688</v>
      </c>
      <c r="H48" s="42">
        <f t="shared" si="9"/>
        <v>32386468</v>
      </c>
      <c r="I48" s="42">
        <f t="shared" si="9"/>
        <v>33715623</v>
      </c>
      <c r="J48" s="42">
        <f t="shared" si="9"/>
        <v>86996779</v>
      </c>
      <c r="K48" s="42">
        <f t="shared" si="9"/>
        <v>28453630</v>
      </c>
      <c r="L48" s="42">
        <f t="shared" si="9"/>
        <v>32080860</v>
      </c>
      <c r="M48" s="42">
        <f t="shared" si="9"/>
        <v>30419038</v>
      </c>
      <c r="N48" s="42">
        <f t="shared" si="9"/>
        <v>90953528</v>
      </c>
      <c r="O48" s="42">
        <f t="shared" si="9"/>
        <v>29916058</v>
      </c>
      <c r="P48" s="42">
        <f t="shared" si="9"/>
        <v>31246742</v>
      </c>
      <c r="Q48" s="42">
        <f t="shared" si="9"/>
        <v>30595892</v>
      </c>
      <c r="R48" s="42">
        <f t="shared" si="9"/>
        <v>91758692</v>
      </c>
      <c r="S48" s="42">
        <f t="shared" si="9"/>
        <v>26072014</v>
      </c>
      <c r="T48" s="42">
        <f t="shared" si="9"/>
        <v>26543155</v>
      </c>
      <c r="U48" s="42">
        <f t="shared" si="9"/>
        <v>33733399</v>
      </c>
      <c r="V48" s="42">
        <f t="shared" si="9"/>
        <v>86348568</v>
      </c>
      <c r="W48" s="42">
        <f t="shared" si="9"/>
        <v>356057567</v>
      </c>
      <c r="X48" s="42">
        <f t="shared" si="9"/>
        <v>405125635</v>
      </c>
      <c r="Y48" s="42">
        <f t="shared" si="9"/>
        <v>-49068068</v>
      </c>
      <c r="Z48" s="43">
        <f>+IF(X48&lt;&gt;0,+(Y48/X48)*100,0)</f>
        <v>-12.11181514099941</v>
      </c>
      <c r="AA48" s="40">
        <f>+AA28+AA32+AA38+AA42+AA47</f>
        <v>405125635</v>
      </c>
    </row>
    <row r="49" spans="1:27" ht="12.75">
      <c r="A49" s="14" t="s">
        <v>87</v>
      </c>
      <c r="B49" s="15"/>
      <c r="C49" s="44">
        <f aca="true" t="shared" si="10" ref="C49:Y49">+C25-C48</f>
        <v>14684131</v>
      </c>
      <c r="D49" s="44">
        <f>+D25-D48</f>
        <v>0</v>
      </c>
      <c r="E49" s="45">
        <f t="shared" si="10"/>
        <v>-1337716</v>
      </c>
      <c r="F49" s="46">
        <f t="shared" si="10"/>
        <v>2097600</v>
      </c>
      <c r="G49" s="46">
        <f t="shared" si="10"/>
        <v>46676977</v>
      </c>
      <c r="H49" s="46">
        <f t="shared" si="10"/>
        <v>-22840350</v>
      </c>
      <c r="I49" s="46">
        <f t="shared" si="10"/>
        <v>4457801</v>
      </c>
      <c r="J49" s="46">
        <f t="shared" si="10"/>
        <v>28294428</v>
      </c>
      <c r="K49" s="46">
        <f t="shared" si="10"/>
        <v>-17459983</v>
      </c>
      <c r="L49" s="46">
        <f t="shared" si="10"/>
        <v>-14040740</v>
      </c>
      <c r="M49" s="46">
        <f t="shared" si="10"/>
        <v>41577829</v>
      </c>
      <c r="N49" s="46">
        <f t="shared" si="10"/>
        <v>10077106</v>
      </c>
      <c r="O49" s="46">
        <f t="shared" si="10"/>
        <v>-15315421</v>
      </c>
      <c r="P49" s="46">
        <f t="shared" si="10"/>
        <v>-12501047</v>
      </c>
      <c r="Q49" s="46">
        <f t="shared" si="10"/>
        <v>32816602</v>
      </c>
      <c r="R49" s="46">
        <f t="shared" si="10"/>
        <v>5000134</v>
      </c>
      <c r="S49" s="46">
        <f t="shared" si="10"/>
        <v>-16521221</v>
      </c>
      <c r="T49" s="46">
        <f t="shared" si="10"/>
        <v>-16809197</v>
      </c>
      <c r="U49" s="46">
        <f t="shared" si="10"/>
        <v>-7560617</v>
      </c>
      <c r="V49" s="46">
        <f t="shared" si="10"/>
        <v>-40891035</v>
      </c>
      <c r="W49" s="46">
        <f t="shared" si="10"/>
        <v>2480633</v>
      </c>
      <c r="X49" s="46">
        <f>IF(F25=F48,0,X25-X48)</f>
        <v>2097600</v>
      </c>
      <c r="Y49" s="46">
        <f t="shared" si="10"/>
        <v>383033</v>
      </c>
      <c r="Z49" s="47">
        <f>+IF(X49&lt;&gt;0,+(Y49/X49)*100,0)</f>
        <v>18.260535850495803</v>
      </c>
      <c r="AA49" s="44">
        <f>+AA25-AA48</f>
        <v>2097600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27942143</v>
      </c>
      <c r="D5" s="19">
        <f>SUM(D6:D8)</f>
        <v>0</v>
      </c>
      <c r="E5" s="20">
        <f t="shared" si="0"/>
        <v>32213400</v>
      </c>
      <c r="F5" s="21">
        <f t="shared" si="0"/>
        <v>42966920</v>
      </c>
      <c r="G5" s="21">
        <f t="shared" si="0"/>
        <v>11255884</v>
      </c>
      <c r="H5" s="21">
        <f t="shared" si="0"/>
        <v>262881</v>
      </c>
      <c r="I5" s="21">
        <f t="shared" si="0"/>
        <v>1690485</v>
      </c>
      <c r="J5" s="21">
        <f t="shared" si="0"/>
        <v>13209250</v>
      </c>
      <c r="K5" s="21">
        <f t="shared" si="0"/>
        <v>134820</v>
      </c>
      <c r="L5" s="21">
        <f t="shared" si="0"/>
        <v>1355996</v>
      </c>
      <c r="M5" s="21">
        <f t="shared" si="0"/>
        <v>6153344</v>
      </c>
      <c r="N5" s="21">
        <f t="shared" si="0"/>
        <v>7644160</v>
      </c>
      <c r="O5" s="21">
        <f t="shared" si="0"/>
        <v>313513</v>
      </c>
      <c r="P5" s="21">
        <f t="shared" si="0"/>
        <v>1153804</v>
      </c>
      <c r="Q5" s="21">
        <f t="shared" si="0"/>
        <v>4337057</v>
      </c>
      <c r="R5" s="21">
        <f t="shared" si="0"/>
        <v>5804374</v>
      </c>
      <c r="S5" s="21">
        <f t="shared" si="0"/>
        <v>900077</v>
      </c>
      <c r="T5" s="21">
        <f t="shared" si="0"/>
        <v>324994</v>
      </c>
      <c r="U5" s="21">
        <f t="shared" si="0"/>
        <v>1144363</v>
      </c>
      <c r="V5" s="21">
        <f t="shared" si="0"/>
        <v>2369434</v>
      </c>
      <c r="W5" s="21">
        <f t="shared" si="0"/>
        <v>29027218</v>
      </c>
      <c r="X5" s="21">
        <f t="shared" si="0"/>
        <v>42966920</v>
      </c>
      <c r="Y5" s="21">
        <f t="shared" si="0"/>
        <v>-13939702</v>
      </c>
      <c r="Z5" s="4">
        <f>+IF(X5&lt;&gt;0,+(Y5/X5)*100,0)</f>
        <v>-32.44287000324901</v>
      </c>
      <c r="AA5" s="19">
        <f>SUM(AA6:AA8)</f>
        <v>42966920</v>
      </c>
    </row>
    <row r="6" spans="1:27" ht="12.75">
      <c r="A6" s="5" t="s">
        <v>32</v>
      </c>
      <c r="B6" s="3"/>
      <c r="C6" s="22"/>
      <c r="D6" s="22"/>
      <c r="E6" s="23">
        <v>148600</v>
      </c>
      <c r="F6" s="24">
        <v>2430600</v>
      </c>
      <c r="G6" s="24"/>
      <c r="H6" s="24"/>
      <c r="I6" s="24">
        <v>413476</v>
      </c>
      <c r="J6" s="24">
        <v>413476</v>
      </c>
      <c r="K6" s="24"/>
      <c r="L6" s="24">
        <v>21000</v>
      </c>
      <c r="M6" s="24">
        <v>11500</v>
      </c>
      <c r="N6" s="24">
        <v>32500</v>
      </c>
      <c r="O6" s="24"/>
      <c r="P6" s="24"/>
      <c r="Q6" s="24"/>
      <c r="R6" s="24"/>
      <c r="S6" s="24"/>
      <c r="T6" s="24"/>
      <c r="U6" s="24">
        <v>859882</v>
      </c>
      <c r="V6" s="24">
        <v>859882</v>
      </c>
      <c r="W6" s="24">
        <v>1305858</v>
      </c>
      <c r="X6" s="24">
        <v>2430600</v>
      </c>
      <c r="Y6" s="24">
        <v>-1124742</v>
      </c>
      <c r="Z6" s="6">
        <v>-46.27</v>
      </c>
      <c r="AA6" s="22">
        <v>2430600</v>
      </c>
    </row>
    <row r="7" spans="1:27" ht="12.75">
      <c r="A7" s="5" t="s">
        <v>33</v>
      </c>
      <c r="B7" s="3"/>
      <c r="C7" s="25">
        <v>27942143</v>
      </c>
      <c r="D7" s="25"/>
      <c r="E7" s="26">
        <v>32064800</v>
      </c>
      <c r="F7" s="27">
        <v>40536320</v>
      </c>
      <c r="G7" s="27">
        <v>11255884</v>
      </c>
      <c r="H7" s="27">
        <v>262881</v>
      </c>
      <c r="I7" s="27">
        <v>1277009</v>
      </c>
      <c r="J7" s="27">
        <v>12795774</v>
      </c>
      <c r="K7" s="27">
        <v>134820</v>
      </c>
      <c r="L7" s="27">
        <v>1334996</v>
      </c>
      <c r="M7" s="27">
        <v>6141844</v>
      </c>
      <c r="N7" s="27">
        <v>7611660</v>
      </c>
      <c r="O7" s="27">
        <v>313513</v>
      </c>
      <c r="P7" s="27">
        <v>1153804</v>
      </c>
      <c r="Q7" s="27">
        <v>4337057</v>
      </c>
      <c r="R7" s="27">
        <v>5804374</v>
      </c>
      <c r="S7" s="27">
        <v>900077</v>
      </c>
      <c r="T7" s="27">
        <v>324994</v>
      </c>
      <c r="U7" s="27">
        <v>284481</v>
      </c>
      <c r="V7" s="27">
        <v>1509552</v>
      </c>
      <c r="W7" s="27">
        <v>27721360</v>
      </c>
      <c r="X7" s="27">
        <v>40536320</v>
      </c>
      <c r="Y7" s="27">
        <v>-12814960</v>
      </c>
      <c r="Z7" s="7">
        <v>-31.61</v>
      </c>
      <c r="AA7" s="25">
        <v>40536320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37264790</v>
      </c>
      <c r="D9" s="19">
        <f>SUM(D10:D14)</f>
        <v>0</v>
      </c>
      <c r="E9" s="20">
        <f t="shared" si="1"/>
        <v>34139700</v>
      </c>
      <c r="F9" s="21">
        <f t="shared" si="1"/>
        <v>31892900</v>
      </c>
      <c r="G9" s="21">
        <f t="shared" si="1"/>
        <v>143357</v>
      </c>
      <c r="H9" s="21">
        <f t="shared" si="1"/>
        <v>77899</v>
      </c>
      <c r="I9" s="21">
        <f t="shared" si="1"/>
        <v>126899</v>
      </c>
      <c r="J9" s="21">
        <f t="shared" si="1"/>
        <v>348155</v>
      </c>
      <c r="K9" s="21">
        <f t="shared" si="1"/>
        <v>10593953</v>
      </c>
      <c r="L9" s="21">
        <f t="shared" si="1"/>
        <v>13261411</v>
      </c>
      <c r="M9" s="21">
        <f t="shared" si="1"/>
        <v>2655379</v>
      </c>
      <c r="N9" s="21">
        <f t="shared" si="1"/>
        <v>26510743</v>
      </c>
      <c r="O9" s="21">
        <f t="shared" si="1"/>
        <v>3394026</v>
      </c>
      <c r="P9" s="21">
        <f t="shared" si="1"/>
        <v>2764546</v>
      </c>
      <c r="Q9" s="21">
        <f t="shared" si="1"/>
        <v>18964</v>
      </c>
      <c r="R9" s="21">
        <f t="shared" si="1"/>
        <v>6177536</v>
      </c>
      <c r="S9" s="21">
        <f t="shared" si="1"/>
        <v>325135</v>
      </c>
      <c r="T9" s="21">
        <f t="shared" si="1"/>
        <v>10697181</v>
      </c>
      <c r="U9" s="21">
        <f t="shared" si="1"/>
        <v>106151</v>
      </c>
      <c r="V9" s="21">
        <f t="shared" si="1"/>
        <v>11128467</v>
      </c>
      <c r="W9" s="21">
        <f t="shared" si="1"/>
        <v>44164901</v>
      </c>
      <c r="X9" s="21">
        <f t="shared" si="1"/>
        <v>31892900</v>
      </c>
      <c r="Y9" s="21">
        <f t="shared" si="1"/>
        <v>12272001</v>
      </c>
      <c r="Z9" s="4">
        <f>+IF(X9&lt;&gt;0,+(Y9/X9)*100,0)</f>
        <v>38.47878681462018</v>
      </c>
      <c r="AA9" s="19">
        <f>SUM(AA10:AA14)</f>
        <v>31892900</v>
      </c>
    </row>
    <row r="10" spans="1:27" ht="12.75">
      <c r="A10" s="5" t="s">
        <v>36</v>
      </c>
      <c r="B10" s="3"/>
      <c r="C10" s="22">
        <v>1273949</v>
      </c>
      <c r="D10" s="22"/>
      <c r="E10" s="23">
        <v>1265300</v>
      </c>
      <c r="F10" s="24">
        <v>1269300</v>
      </c>
      <c r="G10" s="24">
        <v>232</v>
      </c>
      <c r="H10" s="24">
        <v>606</v>
      </c>
      <c r="I10" s="24">
        <v>5032</v>
      </c>
      <c r="J10" s="24">
        <v>5870</v>
      </c>
      <c r="K10" s="24">
        <v>78</v>
      </c>
      <c r="L10" s="24">
        <v>117</v>
      </c>
      <c r="M10" s="24">
        <v>2300</v>
      </c>
      <c r="N10" s="24">
        <v>2495</v>
      </c>
      <c r="O10" s="24">
        <v>730767</v>
      </c>
      <c r="P10" s="24">
        <v>93488</v>
      </c>
      <c r="Q10" s="24">
        <v>1917</v>
      </c>
      <c r="R10" s="24">
        <v>826172</v>
      </c>
      <c r="S10" s="24">
        <v>324119</v>
      </c>
      <c r="T10" s="24">
        <v>106127</v>
      </c>
      <c r="U10" s="24">
        <v>105069</v>
      </c>
      <c r="V10" s="24">
        <v>535315</v>
      </c>
      <c r="W10" s="24">
        <v>1369852</v>
      </c>
      <c r="X10" s="24">
        <v>1269300</v>
      </c>
      <c r="Y10" s="24">
        <v>100552</v>
      </c>
      <c r="Z10" s="6">
        <v>7.92</v>
      </c>
      <c r="AA10" s="22">
        <v>1269300</v>
      </c>
    </row>
    <row r="11" spans="1:27" ht="12.75">
      <c r="A11" s="5" t="s">
        <v>37</v>
      </c>
      <c r="B11" s="3"/>
      <c r="C11" s="22">
        <v>4079</v>
      </c>
      <c r="D11" s="22"/>
      <c r="E11" s="23">
        <v>23800</v>
      </c>
      <c r="F11" s="24">
        <v>3800</v>
      </c>
      <c r="G11" s="24">
        <v>143</v>
      </c>
      <c r="H11" s="24">
        <v>348</v>
      </c>
      <c r="I11" s="24"/>
      <c r="J11" s="24">
        <v>491</v>
      </c>
      <c r="K11" s="24">
        <v>348</v>
      </c>
      <c r="L11" s="24">
        <v>348</v>
      </c>
      <c r="M11" s="24"/>
      <c r="N11" s="24">
        <v>696</v>
      </c>
      <c r="O11" s="24"/>
      <c r="P11" s="24">
        <v>348</v>
      </c>
      <c r="Q11" s="24"/>
      <c r="R11" s="24">
        <v>348</v>
      </c>
      <c r="S11" s="24"/>
      <c r="T11" s="24"/>
      <c r="U11" s="24"/>
      <c r="V11" s="24"/>
      <c r="W11" s="24">
        <v>1535</v>
      </c>
      <c r="X11" s="24">
        <v>3800</v>
      </c>
      <c r="Y11" s="24">
        <v>-2265</v>
      </c>
      <c r="Z11" s="6">
        <v>-59.61</v>
      </c>
      <c r="AA11" s="22">
        <v>3800</v>
      </c>
    </row>
    <row r="12" spans="1:27" ht="12.75">
      <c r="A12" s="5" t="s">
        <v>38</v>
      </c>
      <c r="B12" s="3"/>
      <c r="C12" s="22">
        <v>35969580</v>
      </c>
      <c r="D12" s="22"/>
      <c r="E12" s="23">
        <v>32839000</v>
      </c>
      <c r="F12" s="24">
        <v>30608600</v>
      </c>
      <c r="G12" s="24">
        <v>141852</v>
      </c>
      <c r="H12" s="24">
        <v>75898</v>
      </c>
      <c r="I12" s="24">
        <v>120820</v>
      </c>
      <c r="J12" s="24">
        <v>338570</v>
      </c>
      <c r="K12" s="24">
        <v>10593527</v>
      </c>
      <c r="L12" s="24">
        <v>13259899</v>
      </c>
      <c r="M12" s="24">
        <v>2652032</v>
      </c>
      <c r="N12" s="24">
        <v>26505458</v>
      </c>
      <c r="O12" s="24">
        <v>2662212</v>
      </c>
      <c r="P12" s="24">
        <v>2669663</v>
      </c>
      <c r="Q12" s="24">
        <v>16123</v>
      </c>
      <c r="R12" s="24">
        <v>5347998</v>
      </c>
      <c r="S12" s="24"/>
      <c r="T12" s="24">
        <v>10590038</v>
      </c>
      <c r="U12" s="24">
        <v>66</v>
      </c>
      <c r="V12" s="24">
        <v>10590104</v>
      </c>
      <c r="W12" s="24">
        <v>42782130</v>
      </c>
      <c r="X12" s="24">
        <v>30608600</v>
      </c>
      <c r="Y12" s="24">
        <v>12173530</v>
      </c>
      <c r="Z12" s="6">
        <v>39.77</v>
      </c>
      <c r="AA12" s="22">
        <v>30608600</v>
      </c>
    </row>
    <row r="13" spans="1:27" ht="12.75">
      <c r="A13" s="5" t="s">
        <v>39</v>
      </c>
      <c r="B13" s="3"/>
      <c r="C13" s="22">
        <v>15581</v>
      </c>
      <c r="D13" s="22"/>
      <c r="E13" s="23">
        <v>11200</v>
      </c>
      <c r="F13" s="24">
        <v>11200</v>
      </c>
      <c r="G13" s="24">
        <v>1047</v>
      </c>
      <c r="H13" s="24">
        <v>1047</v>
      </c>
      <c r="I13" s="24">
        <v>1047</v>
      </c>
      <c r="J13" s="24">
        <v>3141</v>
      </c>
      <c r="K13" s="24"/>
      <c r="L13" s="24">
        <v>1047</v>
      </c>
      <c r="M13" s="24">
        <v>1047</v>
      </c>
      <c r="N13" s="24">
        <v>2094</v>
      </c>
      <c r="O13" s="24">
        <v>1047</v>
      </c>
      <c r="P13" s="24">
        <v>1047</v>
      </c>
      <c r="Q13" s="24">
        <v>924</v>
      </c>
      <c r="R13" s="24">
        <v>3018</v>
      </c>
      <c r="S13" s="24">
        <v>1016</v>
      </c>
      <c r="T13" s="24">
        <v>1016</v>
      </c>
      <c r="U13" s="24">
        <v>1016</v>
      </c>
      <c r="V13" s="24">
        <v>3048</v>
      </c>
      <c r="W13" s="24">
        <v>11301</v>
      </c>
      <c r="X13" s="24">
        <v>11200</v>
      </c>
      <c r="Y13" s="24">
        <v>101</v>
      </c>
      <c r="Z13" s="6">
        <v>0.9</v>
      </c>
      <c r="AA13" s="22">
        <v>11200</v>
      </c>
    </row>
    <row r="14" spans="1:27" ht="12.75">
      <c r="A14" s="5" t="s">
        <v>40</v>
      </c>
      <c r="B14" s="3"/>
      <c r="C14" s="25">
        <v>1601</v>
      </c>
      <c r="D14" s="25"/>
      <c r="E14" s="26">
        <v>400</v>
      </c>
      <c r="F14" s="27"/>
      <c r="G14" s="27">
        <v>83</v>
      </c>
      <c r="H14" s="27"/>
      <c r="I14" s="27"/>
      <c r="J14" s="27">
        <v>83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83</v>
      </c>
      <c r="X14" s="27"/>
      <c r="Y14" s="27">
        <v>83</v>
      </c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826019</v>
      </c>
      <c r="D15" s="19">
        <f>SUM(D16:D18)</f>
        <v>0</v>
      </c>
      <c r="E15" s="20">
        <f t="shared" si="2"/>
        <v>1321300</v>
      </c>
      <c r="F15" s="21">
        <f t="shared" si="2"/>
        <v>1321300</v>
      </c>
      <c r="G15" s="21">
        <f t="shared" si="2"/>
        <v>2087</v>
      </c>
      <c r="H15" s="21">
        <f t="shared" si="2"/>
        <v>1252</v>
      </c>
      <c r="I15" s="21">
        <f t="shared" si="2"/>
        <v>0</v>
      </c>
      <c r="J15" s="21">
        <f t="shared" si="2"/>
        <v>3339</v>
      </c>
      <c r="K15" s="21">
        <f t="shared" si="2"/>
        <v>0</v>
      </c>
      <c r="L15" s="21">
        <f t="shared" si="2"/>
        <v>1226</v>
      </c>
      <c r="M15" s="21">
        <f t="shared" si="2"/>
        <v>954779</v>
      </c>
      <c r="N15" s="21">
        <f t="shared" si="2"/>
        <v>956005</v>
      </c>
      <c r="O15" s="21">
        <f t="shared" si="2"/>
        <v>-221497</v>
      </c>
      <c r="P15" s="21">
        <f t="shared" si="2"/>
        <v>88813</v>
      </c>
      <c r="Q15" s="21">
        <f t="shared" si="2"/>
        <v>1565</v>
      </c>
      <c r="R15" s="21">
        <f t="shared" si="2"/>
        <v>-131119</v>
      </c>
      <c r="S15" s="21">
        <f t="shared" si="2"/>
        <v>210191</v>
      </c>
      <c r="T15" s="21">
        <f t="shared" si="2"/>
        <v>107705</v>
      </c>
      <c r="U15" s="21">
        <f t="shared" si="2"/>
        <v>104739</v>
      </c>
      <c r="V15" s="21">
        <f t="shared" si="2"/>
        <v>422635</v>
      </c>
      <c r="W15" s="21">
        <f t="shared" si="2"/>
        <v>1250860</v>
      </c>
      <c r="X15" s="21">
        <f t="shared" si="2"/>
        <v>1321300</v>
      </c>
      <c r="Y15" s="21">
        <f t="shared" si="2"/>
        <v>-70440</v>
      </c>
      <c r="Z15" s="4">
        <f>+IF(X15&lt;&gt;0,+(Y15/X15)*100,0)</f>
        <v>-5.331113297510028</v>
      </c>
      <c r="AA15" s="19">
        <f>SUM(AA16:AA18)</f>
        <v>1321300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826019</v>
      </c>
      <c r="D17" s="22"/>
      <c r="E17" s="23">
        <v>1321300</v>
      </c>
      <c r="F17" s="24">
        <v>1321300</v>
      </c>
      <c r="G17" s="24">
        <v>2087</v>
      </c>
      <c r="H17" s="24">
        <v>1252</v>
      </c>
      <c r="I17" s="24"/>
      <c r="J17" s="24">
        <v>3339</v>
      </c>
      <c r="K17" s="24"/>
      <c r="L17" s="24">
        <v>1226</v>
      </c>
      <c r="M17" s="24">
        <v>954779</v>
      </c>
      <c r="N17" s="24">
        <v>956005</v>
      </c>
      <c r="O17" s="24">
        <v>-221497</v>
      </c>
      <c r="P17" s="24">
        <v>88813</v>
      </c>
      <c r="Q17" s="24">
        <v>1565</v>
      </c>
      <c r="R17" s="24">
        <v>-131119</v>
      </c>
      <c r="S17" s="24">
        <v>210191</v>
      </c>
      <c r="T17" s="24">
        <v>107705</v>
      </c>
      <c r="U17" s="24">
        <v>104739</v>
      </c>
      <c r="V17" s="24">
        <v>422635</v>
      </c>
      <c r="W17" s="24">
        <v>1250860</v>
      </c>
      <c r="X17" s="24">
        <v>1321300</v>
      </c>
      <c r="Y17" s="24">
        <v>-70440</v>
      </c>
      <c r="Z17" s="6">
        <v>-5.33</v>
      </c>
      <c r="AA17" s="22">
        <v>1321300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24600402</v>
      </c>
      <c r="D19" s="19">
        <f>SUM(D20:D23)</f>
        <v>0</v>
      </c>
      <c r="E19" s="20">
        <f t="shared" si="3"/>
        <v>26955300</v>
      </c>
      <c r="F19" s="21">
        <f t="shared" si="3"/>
        <v>24263300</v>
      </c>
      <c r="G19" s="21">
        <f t="shared" si="3"/>
        <v>1932597</v>
      </c>
      <c r="H19" s="21">
        <f t="shared" si="3"/>
        <v>1996169</v>
      </c>
      <c r="I19" s="21">
        <f t="shared" si="3"/>
        <v>2236930</v>
      </c>
      <c r="J19" s="21">
        <f t="shared" si="3"/>
        <v>6165696</v>
      </c>
      <c r="K19" s="21">
        <f t="shared" si="3"/>
        <v>36101</v>
      </c>
      <c r="L19" s="21">
        <f t="shared" si="3"/>
        <v>2074473</v>
      </c>
      <c r="M19" s="21">
        <f t="shared" si="3"/>
        <v>1951642</v>
      </c>
      <c r="N19" s="21">
        <f t="shared" si="3"/>
        <v>4062216</v>
      </c>
      <c r="O19" s="21">
        <f t="shared" si="3"/>
        <v>1962089</v>
      </c>
      <c r="P19" s="21">
        <f t="shared" si="3"/>
        <v>2063154</v>
      </c>
      <c r="Q19" s="21">
        <f t="shared" si="3"/>
        <v>1627173</v>
      </c>
      <c r="R19" s="21">
        <f t="shared" si="3"/>
        <v>5652416</v>
      </c>
      <c r="S19" s="21">
        <f t="shared" si="3"/>
        <v>1920701</v>
      </c>
      <c r="T19" s="21">
        <f t="shared" si="3"/>
        <v>1844477</v>
      </c>
      <c r="U19" s="21">
        <f t="shared" si="3"/>
        <v>1758539</v>
      </c>
      <c r="V19" s="21">
        <f t="shared" si="3"/>
        <v>5523717</v>
      </c>
      <c r="W19" s="21">
        <f t="shared" si="3"/>
        <v>21404045</v>
      </c>
      <c r="X19" s="21">
        <f t="shared" si="3"/>
        <v>24263300</v>
      </c>
      <c r="Y19" s="21">
        <f t="shared" si="3"/>
        <v>-2859255</v>
      </c>
      <c r="Z19" s="4">
        <f>+IF(X19&lt;&gt;0,+(Y19/X19)*100,0)</f>
        <v>-11.78427913762761</v>
      </c>
      <c r="AA19" s="19">
        <f>SUM(AA20:AA23)</f>
        <v>24263300</v>
      </c>
    </row>
    <row r="20" spans="1:27" ht="12.75">
      <c r="A20" s="5" t="s">
        <v>46</v>
      </c>
      <c r="B20" s="3"/>
      <c r="C20" s="22">
        <v>16674648</v>
      </c>
      <c r="D20" s="22"/>
      <c r="E20" s="23">
        <v>17785900</v>
      </c>
      <c r="F20" s="24">
        <v>15213900</v>
      </c>
      <c r="G20" s="24">
        <v>1227496</v>
      </c>
      <c r="H20" s="24">
        <v>1279658</v>
      </c>
      <c r="I20" s="24">
        <v>1507716</v>
      </c>
      <c r="J20" s="24">
        <v>4014870</v>
      </c>
      <c r="K20" s="24">
        <v>34762</v>
      </c>
      <c r="L20" s="24">
        <v>1311276</v>
      </c>
      <c r="M20" s="24">
        <v>1221217</v>
      </c>
      <c r="N20" s="24">
        <v>2567255</v>
      </c>
      <c r="O20" s="24">
        <v>1246255</v>
      </c>
      <c r="P20" s="24">
        <v>1316476</v>
      </c>
      <c r="Q20" s="24">
        <v>925362</v>
      </c>
      <c r="R20" s="24">
        <v>3488093</v>
      </c>
      <c r="S20" s="24">
        <v>1184140</v>
      </c>
      <c r="T20" s="24">
        <v>1115337</v>
      </c>
      <c r="U20" s="24">
        <v>1044958</v>
      </c>
      <c r="V20" s="24">
        <v>3344435</v>
      </c>
      <c r="W20" s="24">
        <v>13414653</v>
      </c>
      <c r="X20" s="24">
        <v>15213900</v>
      </c>
      <c r="Y20" s="24">
        <v>-1799247</v>
      </c>
      <c r="Z20" s="6">
        <v>-11.83</v>
      </c>
      <c r="AA20" s="22">
        <v>15213900</v>
      </c>
    </row>
    <row r="21" spans="1:27" ht="12.75">
      <c r="A21" s="5" t="s">
        <v>47</v>
      </c>
      <c r="B21" s="3"/>
      <c r="C21" s="22">
        <v>2923587</v>
      </c>
      <c r="D21" s="22"/>
      <c r="E21" s="23">
        <v>4008500</v>
      </c>
      <c r="F21" s="24">
        <v>3708500</v>
      </c>
      <c r="G21" s="24">
        <v>253533</v>
      </c>
      <c r="H21" s="24">
        <v>267439</v>
      </c>
      <c r="I21" s="24">
        <v>268722</v>
      </c>
      <c r="J21" s="24">
        <v>789694</v>
      </c>
      <c r="K21" s="24">
        <v>1339</v>
      </c>
      <c r="L21" s="24">
        <v>302937</v>
      </c>
      <c r="M21" s="24">
        <v>290146</v>
      </c>
      <c r="N21" s="24">
        <v>594422</v>
      </c>
      <c r="O21" s="24">
        <v>279510</v>
      </c>
      <c r="P21" s="24">
        <v>285402</v>
      </c>
      <c r="Q21" s="24">
        <v>275032</v>
      </c>
      <c r="R21" s="24">
        <v>839944</v>
      </c>
      <c r="S21" s="24">
        <v>279792</v>
      </c>
      <c r="T21" s="24">
        <v>270248</v>
      </c>
      <c r="U21" s="24">
        <v>285154</v>
      </c>
      <c r="V21" s="24">
        <v>835194</v>
      </c>
      <c r="W21" s="24">
        <v>3059254</v>
      </c>
      <c r="X21" s="24">
        <v>3708500</v>
      </c>
      <c r="Y21" s="24">
        <v>-649246</v>
      </c>
      <c r="Z21" s="6">
        <v>-17.51</v>
      </c>
      <c r="AA21" s="22">
        <v>3708500</v>
      </c>
    </row>
    <row r="22" spans="1:27" ht="12.75">
      <c r="A22" s="5" t="s">
        <v>48</v>
      </c>
      <c r="B22" s="3"/>
      <c r="C22" s="25">
        <v>2747384</v>
      </c>
      <c r="D22" s="25"/>
      <c r="E22" s="26">
        <v>2775600</v>
      </c>
      <c r="F22" s="27">
        <v>2895600</v>
      </c>
      <c r="G22" s="27">
        <v>242422</v>
      </c>
      <c r="H22" s="27">
        <v>243413</v>
      </c>
      <c r="I22" s="27">
        <v>245345</v>
      </c>
      <c r="J22" s="27">
        <v>731180</v>
      </c>
      <c r="K22" s="27"/>
      <c r="L22" s="27">
        <v>245345</v>
      </c>
      <c r="M22" s="27">
        <v>239758</v>
      </c>
      <c r="N22" s="27">
        <v>485103</v>
      </c>
      <c r="O22" s="27">
        <v>239358</v>
      </c>
      <c r="P22" s="27">
        <v>243841</v>
      </c>
      <c r="Q22" s="27">
        <v>240186</v>
      </c>
      <c r="R22" s="27">
        <v>723385</v>
      </c>
      <c r="S22" s="27">
        <v>242345</v>
      </c>
      <c r="T22" s="27">
        <v>243444</v>
      </c>
      <c r="U22" s="27">
        <v>235070</v>
      </c>
      <c r="V22" s="27">
        <v>720859</v>
      </c>
      <c r="W22" s="27">
        <v>2660527</v>
      </c>
      <c r="X22" s="27">
        <v>2895600</v>
      </c>
      <c r="Y22" s="27">
        <v>-235073</v>
      </c>
      <c r="Z22" s="7">
        <v>-8.12</v>
      </c>
      <c r="AA22" s="25">
        <v>2895600</v>
      </c>
    </row>
    <row r="23" spans="1:27" ht="12.75">
      <c r="A23" s="5" t="s">
        <v>49</v>
      </c>
      <c r="B23" s="3"/>
      <c r="C23" s="22">
        <v>2254783</v>
      </c>
      <c r="D23" s="22"/>
      <c r="E23" s="23">
        <v>2385300</v>
      </c>
      <c r="F23" s="24">
        <v>2445300</v>
      </c>
      <c r="G23" s="24">
        <v>209146</v>
      </c>
      <c r="H23" s="24">
        <v>205659</v>
      </c>
      <c r="I23" s="24">
        <v>215147</v>
      </c>
      <c r="J23" s="24">
        <v>629952</v>
      </c>
      <c r="K23" s="24"/>
      <c r="L23" s="24">
        <v>214915</v>
      </c>
      <c r="M23" s="24">
        <v>200521</v>
      </c>
      <c r="N23" s="24">
        <v>415436</v>
      </c>
      <c r="O23" s="24">
        <v>196966</v>
      </c>
      <c r="P23" s="24">
        <v>217435</v>
      </c>
      <c r="Q23" s="24">
        <v>186593</v>
      </c>
      <c r="R23" s="24">
        <v>600994</v>
      </c>
      <c r="S23" s="24">
        <v>214424</v>
      </c>
      <c r="T23" s="24">
        <v>215448</v>
      </c>
      <c r="U23" s="24">
        <v>193357</v>
      </c>
      <c r="V23" s="24">
        <v>623229</v>
      </c>
      <c r="W23" s="24">
        <v>2269611</v>
      </c>
      <c r="X23" s="24">
        <v>2445300</v>
      </c>
      <c r="Y23" s="24">
        <v>-175689</v>
      </c>
      <c r="Z23" s="6">
        <v>-7.18</v>
      </c>
      <c r="AA23" s="22">
        <v>2445300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90633354</v>
      </c>
      <c r="D25" s="40">
        <f>+D5+D9+D15+D19+D24</f>
        <v>0</v>
      </c>
      <c r="E25" s="41">
        <f t="shared" si="4"/>
        <v>94629700</v>
      </c>
      <c r="F25" s="42">
        <f t="shared" si="4"/>
        <v>100444420</v>
      </c>
      <c r="G25" s="42">
        <f t="shared" si="4"/>
        <v>13333925</v>
      </c>
      <c r="H25" s="42">
        <f t="shared" si="4"/>
        <v>2338201</v>
      </c>
      <c r="I25" s="42">
        <f t="shared" si="4"/>
        <v>4054314</v>
      </c>
      <c r="J25" s="42">
        <f t="shared" si="4"/>
        <v>19726440</v>
      </c>
      <c r="K25" s="42">
        <f t="shared" si="4"/>
        <v>10764874</v>
      </c>
      <c r="L25" s="42">
        <f t="shared" si="4"/>
        <v>16693106</v>
      </c>
      <c r="M25" s="42">
        <f t="shared" si="4"/>
        <v>11715144</v>
      </c>
      <c r="N25" s="42">
        <f t="shared" si="4"/>
        <v>39173124</v>
      </c>
      <c r="O25" s="42">
        <f t="shared" si="4"/>
        <v>5448131</v>
      </c>
      <c r="P25" s="42">
        <f t="shared" si="4"/>
        <v>6070317</v>
      </c>
      <c r="Q25" s="42">
        <f t="shared" si="4"/>
        <v>5984759</v>
      </c>
      <c r="R25" s="42">
        <f t="shared" si="4"/>
        <v>17503207</v>
      </c>
      <c r="S25" s="42">
        <f t="shared" si="4"/>
        <v>3356104</v>
      </c>
      <c r="T25" s="42">
        <f t="shared" si="4"/>
        <v>12974357</v>
      </c>
      <c r="U25" s="42">
        <f t="shared" si="4"/>
        <v>3113792</v>
      </c>
      <c r="V25" s="42">
        <f t="shared" si="4"/>
        <v>19444253</v>
      </c>
      <c r="W25" s="42">
        <f t="shared" si="4"/>
        <v>95847024</v>
      </c>
      <c r="X25" s="42">
        <f t="shared" si="4"/>
        <v>100444420</v>
      </c>
      <c r="Y25" s="42">
        <f t="shared" si="4"/>
        <v>-4597396</v>
      </c>
      <c r="Z25" s="43">
        <f>+IF(X25&lt;&gt;0,+(Y25/X25)*100,0)</f>
        <v>-4.577054653707991</v>
      </c>
      <c r="AA25" s="40">
        <f>+AA5+AA9+AA15+AA19+AA24</f>
        <v>100444420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27583062</v>
      </c>
      <c r="D28" s="19">
        <f>SUM(D29:D31)</f>
        <v>0</v>
      </c>
      <c r="E28" s="20">
        <f t="shared" si="5"/>
        <v>27854975</v>
      </c>
      <c r="F28" s="21">
        <f t="shared" si="5"/>
        <v>31536723</v>
      </c>
      <c r="G28" s="21">
        <f t="shared" si="5"/>
        <v>1797979</v>
      </c>
      <c r="H28" s="21">
        <f t="shared" si="5"/>
        <v>1946098</v>
      </c>
      <c r="I28" s="21">
        <f t="shared" si="5"/>
        <v>2377410</v>
      </c>
      <c r="J28" s="21">
        <f t="shared" si="5"/>
        <v>6121487</v>
      </c>
      <c r="K28" s="21">
        <f t="shared" si="5"/>
        <v>2062464</v>
      </c>
      <c r="L28" s="21">
        <f t="shared" si="5"/>
        <v>4775682</v>
      </c>
      <c r="M28" s="21">
        <f t="shared" si="5"/>
        <v>1910048</v>
      </c>
      <c r="N28" s="21">
        <f t="shared" si="5"/>
        <v>8748194</v>
      </c>
      <c r="O28" s="21">
        <f t="shared" si="5"/>
        <v>2137789</v>
      </c>
      <c r="P28" s="21">
        <f t="shared" si="5"/>
        <v>2066502</v>
      </c>
      <c r="Q28" s="21">
        <f t="shared" si="5"/>
        <v>2392749</v>
      </c>
      <c r="R28" s="21">
        <f t="shared" si="5"/>
        <v>6597040</v>
      </c>
      <c r="S28" s="21">
        <f t="shared" si="5"/>
        <v>1409326</v>
      </c>
      <c r="T28" s="21">
        <f t="shared" si="5"/>
        <v>1999558</v>
      </c>
      <c r="U28" s="21">
        <f t="shared" si="5"/>
        <v>2514730</v>
      </c>
      <c r="V28" s="21">
        <f t="shared" si="5"/>
        <v>5923614</v>
      </c>
      <c r="W28" s="21">
        <f t="shared" si="5"/>
        <v>27390335</v>
      </c>
      <c r="X28" s="21">
        <f t="shared" si="5"/>
        <v>31536723</v>
      </c>
      <c r="Y28" s="21">
        <f t="shared" si="5"/>
        <v>-4146388</v>
      </c>
      <c r="Z28" s="4">
        <f>+IF(X28&lt;&gt;0,+(Y28/X28)*100,0)</f>
        <v>-13.147808667374857</v>
      </c>
      <c r="AA28" s="19">
        <f>SUM(AA29:AA31)</f>
        <v>31536723</v>
      </c>
    </row>
    <row r="29" spans="1:27" ht="12.75">
      <c r="A29" s="5" t="s">
        <v>32</v>
      </c>
      <c r="B29" s="3"/>
      <c r="C29" s="22">
        <v>9095803</v>
      </c>
      <c r="D29" s="22"/>
      <c r="E29" s="23">
        <v>9682000</v>
      </c>
      <c r="F29" s="24">
        <v>8171700</v>
      </c>
      <c r="G29" s="24">
        <v>837119</v>
      </c>
      <c r="H29" s="24">
        <v>973822</v>
      </c>
      <c r="I29" s="24">
        <v>905259</v>
      </c>
      <c r="J29" s="24">
        <v>2716200</v>
      </c>
      <c r="K29" s="24">
        <v>482045</v>
      </c>
      <c r="L29" s="24">
        <v>1586397</v>
      </c>
      <c r="M29" s="24">
        <v>637682</v>
      </c>
      <c r="N29" s="24">
        <v>2706124</v>
      </c>
      <c r="O29" s="24">
        <v>643472</v>
      </c>
      <c r="P29" s="24">
        <v>897207</v>
      </c>
      <c r="Q29" s="24">
        <v>1432889</v>
      </c>
      <c r="R29" s="24">
        <v>2973568</v>
      </c>
      <c r="S29" s="24">
        <v>670053</v>
      </c>
      <c r="T29" s="24">
        <v>991254</v>
      </c>
      <c r="U29" s="24">
        <v>1470652</v>
      </c>
      <c r="V29" s="24">
        <v>3131959</v>
      </c>
      <c r="W29" s="24">
        <v>11527851</v>
      </c>
      <c r="X29" s="24">
        <v>8171700</v>
      </c>
      <c r="Y29" s="24">
        <v>3356151</v>
      </c>
      <c r="Z29" s="6">
        <v>41.07</v>
      </c>
      <c r="AA29" s="22">
        <v>8171700</v>
      </c>
    </row>
    <row r="30" spans="1:27" ht="12.75">
      <c r="A30" s="5" t="s">
        <v>33</v>
      </c>
      <c r="B30" s="3"/>
      <c r="C30" s="25">
        <v>18487259</v>
      </c>
      <c r="D30" s="25"/>
      <c r="E30" s="26">
        <v>18172975</v>
      </c>
      <c r="F30" s="27">
        <v>23365023</v>
      </c>
      <c r="G30" s="27">
        <v>960860</v>
      </c>
      <c r="H30" s="27">
        <v>972276</v>
      </c>
      <c r="I30" s="27">
        <v>1472151</v>
      </c>
      <c r="J30" s="27">
        <v>3405287</v>
      </c>
      <c r="K30" s="27">
        <v>1580419</v>
      </c>
      <c r="L30" s="27">
        <v>3189285</v>
      </c>
      <c r="M30" s="27">
        <v>1272366</v>
      </c>
      <c r="N30" s="27">
        <v>6042070</v>
      </c>
      <c r="O30" s="27">
        <v>1494317</v>
      </c>
      <c r="P30" s="27">
        <v>1169295</v>
      </c>
      <c r="Q30" s="27">
        <v>959860</v>
      </c>
      <c r="R30" s="27">
        <v>3623472</v>
      </c>
      <c r="S30" s="27">
        <v>739273</v>
      </c>
      <c r="T30" s="27">
        <v>1008304</v>
      </c>
      <c r="U30" s="27">
        <v>1044078</v>
      </c>
      <c r="V30" s="27">
        <v>2791655</v>
      </c>
      <c r="W30" s="27">
        <v>15862484</v>
      </c>
      <c r="X30" s="27">
        <v>23365023</v>
      </c>
      <c r="Y30" s="27">
        <v>-7502539</v>
      </c>
      <c r="Z30" s="7">
        <v>-32.11</v>
      </c>
      <c r="AA30" s="25">
        <v>23365023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34149859</v>
      </c>
      <c r="D32" s="19">
        <f>SUM(D33:D37)</f>
        <v>0</v>
      </c>
      <c r="E32" s="20">
        <f t="shared" si="6"/>
        <v>36208400</v>
      </c>
      <c r="F32" s="21">
        <f t="shared" si="6"/>
        <v>33905350</v>
      </c>
      <c r="G32" s="21">
        <f t="shared" si="6"/>
        <v>450067</v>
      </c>
      <c r="H32" s="21">
        <f t="shared" si="6"/>
        <v>546999</v>
      </c>
      <c r="I32" s="21">
        <f t="shared" si="6"/>
        <v>636281</v>
      </c>
      <c r="J32" s="21">
        <f t="shared" si="6"/>
        <v>1633347</v>
      </c>
      <c r="K32" s="21">
        <f t="shared" si="6"/>
        <v>8906431</v>
      </c>
      <c r="L32" s="21">
        <f t="shared" si="6"/>
        <v>11826410</v>
      </c>
      <c r="M32" s="21">
        <f t="shared" si="6"/>
        <v>2782081</v>
      </c>
      <c r="N32" s="21">
        <f t="shared" si="6"/>
        <v>23514922</v>
      </c>
      <c r="O32" s="21">
        <f t="shared" si="6"/>
        <v>2743740</v>
      </c>
      <c r="P32" s="21">
        <f t="shared" si="6"/>
        <v>2839841</v>
      </c>
      <c r="Q32" s="21">
        <f t="shared" si="6"/>
        <v>476423</v>
      </c>
      <c r="R32" s="21">
        <f t="shared" si="6"/>
        <v>6060004</v>
      </c>
      <c r="S32" s="21">
        <f t="shared" si="6"/>
        <v>352582</v>
      </c>
      <c r="T32" s="21">
        <f t="shared" si="6"/>
        <v>9357646</v>
      </c>
      <c r="U32" s="21">
        <f t="shared" si="6"/>
        <v>577920</v>
      </c>
      <c r="V32" s="21">
        <f t="shared" si="6"/>
        <v>10288148</v>
      </c>
      <c r="W32" s="21">
        <f t="shared" si="6"/>
        <v>41496421</v>
      </c>
      <c r="X32" s="21">
        <f t="shared" si="6"/>
        <v>33905350</v>
      </c>
      <c r="Y32" s="21">
        <f t="shared" si="6"/>
        <v>7591071</v>
      </c>
      <c r="Z32" s="4">
        <f>+IF(X32&lt;&gt;0,+(Y32/X32)*100,0)</f>
        <v>22.389006454733547</v>
      </c>
      <c r="AA32" s="19">
        <f>SUM(AA33:AA37)</f>
        <v>33905350</v>
      </c>
    </row>
    <row r="33" spans="1:27" ht="12.75">
      <c r="A33" s="5" t="s">
        <v>36</v>
      </c>
      <c r="B33" s="3"/>
      <c r="C33" s="22">
        <v>1919542</v>
      </c>
      <c r="D33" s="22"/>
      <c r="E33" s="23">
        <v>1615300</v>
      </c>
      <c r="F33" s="24">
        <v>1591800</v>
      </c>
      <c r="G33" s="24">
        <v>103880</v>
      </c>
      <c r="H33" s="24">
        <v>70491</v>
      </c>
      <c r="I33" s="24">
        <v>79549</v>
      </c>
      <c r="J33" s="24">
        <v>253920</v>
      </c>
      <c r="K33" s="24">
        <v>125598</v>
      </c>
      <c r="L33" s="24">
        <v>310324</v>
      </c>
      <c r="M33" s="24">
        <v>84526</v>
      </c>
      <c r="N33" s="24">
        <v>520448</v>
      </c>
      <c r="O33" s="24">
        <v>142924</v>
      </c>
      <c r="P33" s="24">
        <v>148854</v>
      </c>
      <c r="Q33" s="24">
        <v>92555</v>
      </c>
      <c r="R33" s="24">
        <v>384333</v>
      </c>
      <c r="S33" s="24">
        <v>84733</v>
      </c>
      <c r="T33" s="24">
        <v>158201</v>
      </c>
      <c r="U33" s="24">
        <v>123609</v>
      </c>
      <c r="V33" s="24">
        <v>366543</v>
      </c>
      <c r="W33" s="24">
        <v>1525244</v>
      </c>
      <c r="X33" s="24">
        <v>1591800</v>
      </c>
      <c r="Y33" s="24">
        <v>-66556</v>
      </c>
      <c r="Z33" s="6">
        <v>-4.18</v>
      </c>
      <c r="AA33" s="22">
        <v>1591800</v>
      </c>
    </row>
    <row r="34" spans="1:27" ht="12.75">
      <c r="A34" s="5" t="s">
        <v>37</v>
      </c>
      <c r="B34" s="3"/>
      <c r="C34" s="22">
        <v>527128</v>
      </c>
      <c r="D34" s="22"/>
      <c r="E34" s="23">
        <v>598600</v>
      </c>
      <c r="F34" s="24">
        <v>629350</v>
      </c>
      <c r="G34" s="24">
        <v>14826</v>
      </c>
      <c r="H34" s="24">
        <v>17849</v>
      </c>
      <c r="I34" s="24">
        <v>12953</v>
      </c>
      <c r="J34" s="24">
        <v>45628</v>
      </c>
      <c r="K34" s="24">
        <v>135158</v>
      </c>
      <c r="L34" s="24">
        <v>192991</v>
      </c>
      <c r="M34" s="24">
        <v>14844</v>
      </c>
      <c r="N34" s="24">
        <v>342993</v>
      </c>
      <c r="O34" s="24">
        <v>79380</v>
      </c>
      <c r="P34" s="24">
        <v>82615</v>
      </c>
      <c r="Q34" s="24">
        <v>25545</v>
      </c>
      <c r="R34" s="24">
        <v>187540</v>
      </c>
      <c r="S34" s="24">
        <v>11419</v>
      </c>
      <c r="T34" s="24">
        <v>78831</v>
      </c>
      <c r="U34" s="24">
        <v>44992</v>
      </c>
      <c r="V34" s="24">
        <v>135242</v>
      </c>
      <c r="W34" s="24">
        <v>711403</v>
      </c>
      <c r="X34" s="24">
        <v>629350</v>
      </c>
      <c r="Y34" s="24">
        <v>82053</v>
      </c>
      <c r="Z34" s="6">
        <v>13.04</v>
      </c>
      <c r="AA34" s="22">
        <v>629350</v>
      </c>
    </row>
    <row r="35" spans="1:27" ht="12.75">
      <c r="A35" s="5" t="s">
        <v>38</v>
      </c>
      <c r="B35" s="3"/>
      <c r="C35" s="22">
        <v>31538443</v>
      </c>
      <c r="D35" s="22"/>
      <c r="E35" s="23">
        <v>33783500</v>
      </c>
      <c r="F35" s="24">
        <v>31455600</v>
      </c>
      <c r="G35" s="24">
        <v>329661</v>
      </c>
      <c r="H35" s="24">
        <v>458659</v>
      </c>
      <c r="I35" s="24">
        <v>543779</v>
      </c>
      <c r="J35" s="24">
        <v>1332099</v>
      </c>
      <c r="K35" s="24">
        <v>8582207</v>
      </c>
      <c r="L35" s="24">
        <v>11243760</v>
      </c>
      <c r="M35" s="24">
        <v>2682444</v>
      </c>
      <c r="N35" s="24">
        <v>22508411</v>
      </c>
      <c r="O35" s="24">
        <v>2489969</v>
      </c>
      <c r="P35" s="24">
        <v>2565619</v>
      </c>
      <c r="Q35" s="24">
        <v>358536</v>
      </c>
      <c r="R35" s="24">
        <v>5414124</v>
      </c>
      <c r="S35" s="24">
        <v>248070</v>
      </c>
      <c r="T35" s="24">
        <v>8814804</v>
      </c>
      <c r="U35" s="24">
        <v>256381</v>
      </c>
      <c r="V35" s="24">
        <v>9319255</v>
      </c>
      <c r="W35" s="24">
        <v>38573889</v>
      </c>
      <c r="X35" s="24">
        <v>31455600</v>
      </c>
      <c r="Y35" s="24">
        <v>7118289</v>
      </c>
      <c r="Z35" s="6">
        <v>22.63</v>
      </c>
      <c r="AA35" s="22">
        <v>31455600</v>
      </c>
    </row>
    <row r="36" spans="1:27" ht="12.75">
      <c r="A36" s="5" t="s">
        <v>39</v>
      </c>
      <c r="B36" s="3"/>
      <c r="C36" s="22">
        <v>161210</v>
      </c>
      <c r="D36" s="22"/>
      <c r="E36" s="23">
        <v>207400</v>
      </c>
      <c r="F36" s="24">
        <v>207400</v>
      </c>
      <c r="G36" s="24"/>
      <c r="H36" s="24"/>
      <c r="I36" s="24"/>
      <c r="J36" s="24"/>
      <c r="K36" s="24">
        <v>63468</v>
      </c>
      <c r="L36" s="24">
        <v>79335</v>
      </c>
      <c r="M36" s="24">
        <v>267</v>
      </c>
      <c r="N36" s="24">
        <v>143070</v>
      </c>
      <c r="O36" s="24">
        <v>31467</v>
      </c>
      <c r="P36" s="24">
        <v>31467</v>
      </c>
      <c r="Q36" s="24"/>
      <c r="R36" s="24">
        <v>62934</v>
      </c>
      <c r="S36" s="24"/>
      <c r="T36" s="24">
        <v>32268</v>
      </c>
      <c r="U36" s="24">
        <v>15863</v>
      </c>
      <c r="V36" s="24">
        <v>48131</v>
      </c>
      <c r="W36" s="24">
        <v>254135</v>
      </c>
      <c r="X36" s="24">
        <v>207400</v>
      </c>
      <c r="Y36" s="24">
        <v>46735</v>
      </c>
      <c r="Z36" s="6">
        <v>22.53</v>
      </c>
      <c r="AA36" s="22">
        <v>207400</v>
      </c>
    </row>
    <row r="37" spans="1:27" ht="12.75">
      <c r="A37" s="5" t="s">
        <v>40</v>
      </c>
      <c r="B37" s="3"/>
      <c r="C37" s="25">
        <v>3536</v>
      </c>
      <c r="D37" s="25"/>
      <c r="E37" s="26">
        <v>3600</v>
      </c>
      <c r="F37" s="27">
        <v>21200</v>
      </c>
      <c r="G37" s="27">
        <v>1700</v>
      </c>
      <c r="H37" s="27"/>
      <c r="I37" s="27"/>
      <c r="J37" s="27">
        <v>1700</v>
      </c>
      <c r="K37" s="27"/>
      <c r="L37" s="27"/>
      <c r="M37" s="27"/>
      <c r="N37" s="27"/>
      <c r="O37" s="27"/>
      <c r="P37" s="27">
        <v>11286</v>
      </c>
      <c r="Q37" s="27">
        <v>-213</v>
      </c>
      <c r="R37" s="27">
        <v>11073</v>
      </c>
      <c r="S37" s="27">
        <v>8360</v>
      </c>
      <c r="T37" s="27">
        <v>273542</v>
      </c>
      <c r="U37" s="27">
        <v>137075</v>
      </c>
      <c r="V37" s="27">
        <v>418977</v>
      </c>
      <c r="W37" s="27">
        <v>431750</v>
      </c>
      <c r="X37" s="27">
        <v>21200</v>
      </c>
      <c r="Y37" s="27">
        <v>410550</v>
      </c>
      <c r="Z37" s="7">
        <v>1936.56</v>
      </c>
      <c r="AA37" s="25">
        <v>21200</v>
      </c>
    </row>
    <row r="38" spans="1:27" ht="12.75">
      <c r="A38" s="2" t="s">
        <v>41</v>
      </c>
      <c r="B38" s="8"/>
      <c r="C38" s="19">
        <f aca="true" t="shared" si="7" ref="C38:Y38">SUM(C39:C41)</f>
        <v>11152334</v>
      </c>
      <c r="D38" s="19">
        <f>SUM(D39:D41)</f>
        <v>0</v>
      </c>
      <c r="E38" s="20">
        <f t="shared" si="7"/>
        <v>13237000</v>
      </c>
      <c r="F38" s="21">
        <f t="shared" si="7"/>
        <v>13797000</v>
      </c>
      <c r="G38" s="21">
        <f t="shared" si="7"/>
        <v>647818</v>
      </c>
      <c r="H38" s="21">
        <f t="shared" si="7"/>
        <v>577141</v>
      </c>
      <c r="I38" s="21">
        <f t="shared" si="7"/>
        <v>624546</v>
      </c>
      <c r="J38" s="21">
        <f t="shared" si="7"/>
        <v>1849505</v>
      </c>
      <c r="K38" s="21">
        <f t="shared" si="7"/>
        <v>1621853</v>
      </c>
      <c r="L38" s="21">
        <f t="shared" si="7"/>
        <v>2906185</v>
      </c>
      <c r="M38" s="21">
        <f t="shared" si="7"/>
        <v>634234</v>
      </c>
      <c r="N38" s="21">
        <f t="shared" si="7"/>
        <v>5162272</v>
      </c>
      <c r="O38" s="21">
        <f t="shared" si="7"/>
        <v>1512994</v>
      </c>
      <c r="P38" s="21">
        <f t="shared" si="7"/>
        <v>1538107</v>
      </c>
      <c r="Q38" s="21">
        <f t="shared" si="7"/>
        <v>842041</v>
      </c>
      <c r="R38" s="21">
        <f t="shared" si="7"/>
        <v>3893142</v>
      </c>
      <c r="S38" s="21">
        <f t="shared" si="7"/>
        <v>662594</v>
      </c>
      <c r="T38" s="21">
        <f t="shared" si="7"/>
        <v>1585033</v>
      </c>
      <c r="U38" s="21">
        <f t="shared" si="7"/>
        <v>1193107</v>
      </c>
      <c r="V38" s="21">
        <f t="shared" si="7"/>
        <v>3440734</v>
      </c>
      <c r="W38" s="21">
        <f t="shared" si="7"/>
        <v>14345653</v>
      </c>
      <c r="X38" s="21">
        <f t="shared" si="7"/>
        <v>13797000</v>
      </c>
      <c r="Y38" s="21">
        <f t="shared" si="7"/>
        <v>548653</v>
      </c>
      <c r="Z38" s="4">
        <f>+IF(X38&lt;&gt;0,+(Y38/X38)*100,0)</f>
        <v>3.9766108574327754</v>
      </c>
      <c r="AA38" s="19">
        <f>SUM(AA39:AA41)</f>
        <v>13797000</v>
      </c>
    </row>
    <row r="39" spans="1:27" ht="12.75">
      <c r="A39" s="5" t="s">
        <v>42</v>
      </c>
      <c r="B39" s="3"/>
      <c r="C39" s="22">
        <v>312692</v>
      </c>
      <c r="D39" s="22"/>
      <c r="E39" s="23">
        <v>1324400</v>
      </c>
      <c r="F39" s="24">
        <v>988400</v>
      </c>
      <c r="G39" s="24">
        <v>111656</v>
      </c>
      <c r="H39" s="24">
        <v>33893</v>
      </c>
      <c r="I39" s="24">
        <v>33157</v>
      </c>
      <c r="J39" s="24">
        <v>178706</v>
      </c>
      <c r="K39" s="24">
        <v>1664</v>
      </c>
      <c r="L39" s="24">
        <v>33241</v>
      </c>
      <c r="M39" s="24">
        <v>33365</v>
      </c>
      <c r="N39" s="24">
        <v>68270</v>
      </c>
      <c r="O39" s="24">
        <v>25105</v>
      </c>
      <c r="P39" s="24">
        <v>27162</v>
      </c>
      <c r="Q39" s="24">
        <v>49433</v>
      </c>
      <c r="R39" s="24">
        <v>101700</v>
      </c>
      <c r="S39" s="24">
        <v>24087</v>
      </c>
      <c r="T39" s="24">
        <v>27126</v>
      </c>
      <c r="U39" s="24">
        <v>39319</v>
      </c>
      <c r="V39" s="24">
        <v>90532</v>
      </c>
      <c r="W39" s="24">
        <v>439208</v>
      </c>
      <c r="X39" s="24">
        <v>988400</v>
      </c>
      <c r="Y39" s="24">
        <v>-549192</v>
      </c>
      <c r="Z39" s="6">
        <v>-55.56</v>
      </c>
      <c r="AA39" s="22">
        <v>988400</v>
      </c>
    </row>
    <row r="40" spans="1:27" ht="12.75">
      <c r="A40" s="5" t="s">
        <v>43</v>
      </c>
      <c r="B40" s="3"/>
      <c r="C40" s="22">
        <v>10839642</v>
      </c>
      <c r="D40" s="22"/>
      <c r="E40" s="23">
        <v>11912600</v>
      </c>
      <c r="F40" s="24">
        <v>12808600</v>
      </c>
      <c r="G40" s="24">
        <v>536162</v>
      </c>
      <c r="H40" s="24">
        <v>543248</v>
      </c>
      <c r="I40" s="24">
        <v>591389</v>
      </c>
      <c r="J40" s="24">
        <v>1670799</v>
      </c>
      <c r="K40" s="24">
        <v>1620189</v>
      </c>
      <c r="L40" s="24">
        <v>2872944</v>
      </c>
      <c r="M40" s="24">
        <v>600869</v>
      </c>
      <c r="N40" s="24">
        <v>5094002</v>
      </c>
      <c r="O40" s="24">
        <v>1487889</v>
      </c>
      <c r="P40" s="24">
        <v>1510945</v>
      </c>
      <c r="Q40" s="24">
        <v>792608</v>
      </c>
      <c r="R40" s="24">
        <v>3791442</v>
      </c>
      <c r="S40" s="24">
        <v>638507</v>
      </c>
      <c r="T40" s="24">
        <v>1557907</v>
      </c>
      <c r="U40" s="24">
        <v>1153788</v>
      </c>
      <c r="V40" s="24">
        <v>3350202</v>
      </c>
      <c r="W40" s="24">
        <v>13906445</v>
      </c>
      <c r="X40" s="24">
        <v>12808600</v>
      </c>
      <c r="Y40" s="24">
        <v>1097845</v>
      </c>
      <c r="Z40" s="6">
        <v>8.57</v>
      </c>
      <c r="AA40" s="22">
        <v>12808600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14713071</v>
      </c>
      <c r="D42" s="19">
        <f>SUM(D43:D46)</f>
        <v>0</v>
      </c>
      <c r="E42" s="20">
        <f t="shared" si="8"/>
        <v>16340900</v>
      </c>
      <c r="F42" s="21">
        <f t="shared" si="8"/>
        <v>17640600</v>
      </c>
      <c r="G42" s="21">
        <f t="shared" si="8"/>
        <v>264269</v>
      </c>
      <c r="H42" s="21">
        <f t="shared" si="8"/>
        <v>1367307</v>
      </c>
      <c r="I42" s="21">
        <f t="shared" si="8"/>
        <v>1403449</v>
      </c>
      <c r="J42" s="21">
        <f t="shared" si="8"/>
        <v>3035025</v>
      </c>
      <c r="K42" s="21">
        <f t="shared" si="8"/>
        <v>1076550</v>
      </c>
      <c r="L42" s="21">
        <f t="shared" si="8"/>
        <v>1883287</v>
      </c>
      <c r="M42" s="21">
        <f t="shared" si="8"/>
        <v>1134388</v>
      </c>
      <c r="N42" s="21">
        <f t="shared" si="8"/>
        <v>4094225</v>
      </c>
      <c r="O42" s="21">
        <f t="shared" si="8"/>
        <v>1662499</v>
      </c>
      <c r="P42" s="21">
        <f t="shared" si="8"/>
        <v>1537576</v>
      </c>
      <c r="Q42" s="21">
        <f t="shared" si="8"/>
        <v>1896624</v>
      </c>
      <c r="R42" s="21">
        <f t="shared" si="8"/>
        <v>5096699</v>
      </c>
      <c r="S42" s="21">
        <f t="shared" si="8"/>
        <v>280654</v>
      </c>
      <c r="T42" s="21">
        <f t="shared" si="8"/>
        <v>1500517</v>
      </c>
      <c r="U42" s="21">
        <f t="shared" si="8"/>
        <v>2203443</v>
      </c>
      <c r="V42" s="21">
        <f t="shared" si="8"/>
        <v>3984614</v>
      </c>
      <c r="W42" s="21">
        <f t="shared" si="8"/>
        <v>16210563</v>
      </c>
      <c r="X42" s="21">
        <f t="shared" si="8"/>
        <v>17640600</v>
      </c>
      <c r="Y42" s="21">
        <f t="shared" si="8"/>
        <v>-1430037</v>
      </c>
      <c r="Z42" s="4">
        <f>+IF(X42&lt;&gt;0,+(Y42/X42)*100,0)</f>
        <v>-8.10650998265365</v>
      </c>
      <c r="AA42" s="19">
        <f>SUM(AA43:AA46)</f>
        <v>17640600</v>
      </c>
    </row>
    <row r="43" spans="1:27" ht="12.75">
      <c r="A43" s="5" t="s">
        <v>46</v>
      </c>
      <c r="B43" s="3"/>
      <c r="C43" s="22">
        <v>8093835</v>
      </c>
      <c r="D43" s="22"/>
      <c r="E43" s="23">
        <v>9270000</v>
      </c>
      <c r="F43" s="24">
        <v>9912000</v>
      </c>
      <c r="G43" s="24"/>
      <c r="H43" s="24">
        <v>1023699</v>
      </c>
      <c r="I43" s="24">
        <v>1182328</v>
      </c>
      <c r="J43" s="24">
        <v>2206027</v>
      </c>
      <c r="K43" s="24">
        <v>426242</v>
      </c>
      <c r="L43" s="24">
        <v>498383</v>
      </c>
      <c r="M43" s="24">
        <v>736402</v>
      </c>
      <c r="N43" s="24">
        <v>1661027</v>
      </c>
      <c r="O43" s="24">
        <v>855837</v>
      </c>
      <c r="P43" s="24">
        <v>895428</v>
      </c>
      <c r="Q43" s="24">
        <v>1493111</v>
      </c>
      <c r="R43" s="24">
        <v>3244376</v>
      </c>
      <c r="S43" s="24"/>
      <c r="T43" s="24">
        <v>837112</v>
      </c>
      <c r="U43" s="24">
        <v>1590732</v>
      </c>
      <c r="V43" s="24">
        <v>2427844</v>
      </c>
      <c r="W43" s="24">
        <v>9539274</v>
      </c>
      <c r="X43" s="24">
        <v>9912000</v>
      </c>
      <c r="Y43" s="24">
        <v>-372726</v>
      </c>
      <c r="Z43" s="6">
        <v>-3.76</v>
      </c>
      <c r="AA43" s="22">
        <v>9912000</v>
      </c>
    </row>
    <row r="44" spans="1:27" ht="12.75">
      <c r="A44" s="5" t="s">
        <v>47</v>
      </c>
      <c r="B44" s="3"/>
      <c r="C44" s="22">
        <v>3284312</v>
      </c>
      <c r="D44" s="22"/>
      <c r="E44" s="23">
        <v>2932500</v>
      </c>
      <c r="F44" s="24">
        <v>3437500</v>
      </c>
      <c r="G44" s="24">
        <v>130684</v>
      </c>
      <c r="H44" s="24">
        <v>164000</v>
      </c>
      <c r="I44" s="24">
        <v>110343</v>
      </c>
      <c r="J44" s="24">
        <v>405027</v>
      </c>
      <c r="K44" s="24">
        <v>251812</v>
      </c>
      <c r="L44" s="24">
        <v>608400</v>
      </c>
      <c r="M44" s="24">
        <v>217503</v>
      </c>
      <c r="N44" s="24">
        <v>1077715</v>
      </c>
      <c r="O44" s="24">
        <v>371284</v>
      </c>
      <c r="P44" s="24">
        <v>286404</v>
      </c>
      <c r="Q44" s="24">
        <v>207290</v>
      </c>
      <c r="R44" s="24">
        <v>864978</v>
      </c>
      <c r="S44" s="24">
        <v>138369</v>
      </c>
      <c r="T44" s="24">
        <v>271737</v>
      </c>
      <c r="U44" s="24">
        <v>324515</v>
      </c>
      <c r="V44" s="24">
        <v>734621</v>
      </c>
      <c r="W44" s="24">
        <v>3082341</v>
      </c>
      <c r="X44" s="24">
        <v>3437500</v>
      </c>
      <c r="Y44" s="24">
        <v>-355159</v>
      </c>
      <c r="Z44" s="6">
        <v>-10.33</v>
      </c>
      <c r="AA44" s="22">
        <v>3437500</v>
      </c>
    </row>
    <row r="45" spans="1:27" ht="12.75">
      <c r="A45" s="5" t="s">
        <v>48</v>
      </c>
      <c r="B45" s="3"/>
      <c r="C45" s="25">
        <v>1827130</v>
      </c>
      <c r="D45" s="25"/>
      <c r="E45" s="26">
        <v>2513000</v>
      </c>
      <c r="F45" s="27">
        <v>2660600</v>
      </c>
      <c r="G45" s="27">
        <v>85444</v>
      </c>
      <c r="H45" s="27">
        <v>105629</v>
      </c>
      <c r="I45" s="27">
        <v>70301</v>
      </c>
      <c r="J45" s="27">
        <v>261374</v>
      </c>
      <c r="K45" s="27">
        <v>325864</v>
      </c>
      <c r="L45" s="27">
        <v>562860</v>
      </c>
      <c r="M45" s="27">
        <v>83413</v>
      </c>
      <c r="N45" s="27">
        <v>972137</v>
      </c>
      <c r="O45" s="27">
        <v>296033</v>
      </c>
      <c r="P45" s="27">
        <v>248416</v>
      </c>
      <c r="Q45" s="27">
        <v>119509</v>
      </c>
      <c r="R45" s="27">
        <v>663958</v>
      </c>
      <c r="S45" s="27">
        <v>76034</v>
      </c>
      <c r="T45" s="27">
        <v>261810</v>
      </c>
      <c r="U45" s="27">
        <v>178082</v>
      </c>
      <c r="V45" s="27">
        <v>515926</v>
      </c>
      <c r="W45" s="27">
        <v>2413395</v>
      </c>
      <c r="X45" s="27">
        <v>2660600</v>
      </c>
      <c r="Y45" s="27">
        <v>-247205</v>
      </c>
      <c r="Z45" s="7">
        <v>-9.29</v>
      </c>
      <c r="AA45" s="25">
        <v>2660600</v>
      </c>
    </row>
    <row r="46" spans="1:27" ht="12.75">
      <c r="A46" s="5" t="s">
        <v>49</v>
      </c>
      <c r="B46" s="3"/>
      <c r="C46" s="22">
        <v>1507794</v>
      </c>
      <c r="D46" s="22"/>
      <c r="E46" s="23">
        <v>1625400</v>
      </c>
      <c r="F46" s="24">
        <v>1630500</v>
      </c>
      <c r="G46" s="24">
        <v>48141</v>
      </c>
      <c r="H46" s="24">
        <v>73979</v>
      </c>
      <c r="I46" s="24">
        <v>40477</v>
      </c>
      <c r="J46" s="24">
        <v>162597</v>
      </c>
      <c r="K46" s="24">
        <v>72632</v>
      </c>
      <c r="L46" s="24">
        <v>213644</v>
      </c>
      <c r="M46" s="24">
        <v>97070</v>
      </c>
      <c r="N46" s="24">
        <v>383346</v>
      </c>
      <c r="O46" s="24">
        <v>139345</v>
      </c>
      <c r="P46" s="24">
        <v>107328</v>
      </c>
      <c r="Q46" s="24">
        <v>76714</v>
      </c>
      <c r="R46" s="24">
        <v>323387</v>
      </c>
      <c r="S46" s="24">
        <v>66251</v>
      </c>
      <c r="T46" s="24">
        <v>129858</v>
      </c>
      <c r="U46" s="24">
        <v>110114</v>
      </c>
      <c r="V46" s="24">
        <v>306223</v>
      </c>
      <c r="W46" s="24">
        <v>1175553</v>
      </c>
      <c r="X46" s="24">
        <v>1630500</v>
      </c>
      <c r="Y46" s="24">
        <v>-454947</v>
      </c>
      <c r="Z46" s="6">
        <v>-27.9</v>
      </c>
      <c r="AA46" s="22">
        <v>1630500</v>
      </c>
    </row>
    <row r="47" spans="1:27" ht="12.75">
      <c r="A47" s="2" t="s">
        <v>50</v>
      </c>
      <c r="B47" s="8" t="s">
        <v>51</v>
      </c>
      <c r="C47" s="19">
        <v>295681</v>
      </c>
      <c r="D47" s="19"/>
      <c r="E47" s="20">
        <v>411100</v>
      </c>
      <c r="F47" s="21">
        <v>519450</v>
      </c>
      <c r="G47" s="21">
        <v>33578</v>
      </c>
      <c r="H47" s="21">
        <v>25172</v>
      </c>
      <c r="I47" s="21">
        <v>30597</v>
      </c>
      <c r="J47" s="21">
        <v>89347</v>
      </c>
      <c r="K47" s="21">
        <v>44111</v>
      </c>
      <c r="L47" s="21">
        <v>77783</v>
      </c>
      <c r="M47" s="21">
        <v>28615</v>
      </c>
      <c r="N47" s="21">
        <v>150509</v>
      </c>
      <c r="O47" s="21">
        <v>24690</v>
      </c>
      <c r="P47" s="21">
        <v>28700</v>
      </c>
      <c r="Q47" s="21">
        <v>25136</v>
      </c>
      <c r="R47" s="21">
        <v>78526</v>
      </c>
      <c r="S47" s="21">
        <v>22656</v>
      </c>
      <c r="T47" s="21">
        <v>28195</v>
      </c>
      <c r="U47" s="21">
        <v>30214</v>
      </c>
      <c r="V47" s="21">
        <v>81065</v>
      </c>
      <c r="W47" s="21">
        <v>399447</v>
      </c>
      <c r="X47" s="21">
        <v>519450</v>
      </c>
      <c r="Y47" s="21">
        <v>-120003</v>
      </c>
      <c r="Z47" s="4">
        <v>-23.1</v>
      </c>
      <c r="AA47" s="19">
        <v>519450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87894007</v>
      </c>
      <c r="D48" s="40">
        <f>+D28+D32+D38+D42+D47</f>
        <v>0</v>
      </c>
      <c r="E48" s="41">
        <f t="shared" si="9"/>
        <v>94052375</v>
      </c>
      <c r="F48" s="42">
        <f t="shared" si="9"/>
        <v>97399123</v>
      </c>
      <c r="G48" s="42">
        <f t="shared" si="9"/>
        <v>3193711</v>
      </c>
      <c r="H48" s="42">
        <f t="shared" si="9"/>
        <v>4462717</v>
      </c>
      <c r="I48" s="42">
        <f t="shared" si="9"/>
        <v>5072283</v>
      </c>
      <c r="J48" s="42">
        <f t="shared" si="9"/>
        <v>12728711</v>
      </c>
      <c r="K48" s="42">
        <f t="shared" si="9"/>
        <v>13711409</v>
      </c>
      <c r="L48" s="42">
        <f t="shared" si="9"/>
        <v>21469347</v>
      </c>
      <c r="M48" s="42">
        <f t="shared" si="9"/>
        <v>6489366</v>
      </c>
      <c r="N48" s="42">
        <f t="shared" si="9"/>
        <v>41670122</v>
      </c>
      <c r="O48" s="42">
        <f t="shared" si="9"/>
        <v>8081712</v>
      </c>
      <c r="P48" s="42">
        <f t="shared" si="9"/>
        <v>8010726</v>
      </c>
      <c r="Q48" s="42">
        <f t="shared" si="9"/>
        <v>5632973</v>
      </c>
      <c r="R48" s="42">
        <f t="shared" si="9"/>
        <v>21725411</v>
      </c>
      <c r="S48" s="42">
        <f t="shared" si="9"/>
        <v>2727812</v>
      </c>
      <c r="T48" s="42">
        <f t="shared" si="9"/>
        <v>14470949</v>
      </c>
      <c r="U48" s="42">
        <f t="shared" si="9"/>
        <v>6519414</v>
      </c>
      <c r="V48" s="42">
        <f t="shared" si="9"/>
        <v>23718175</v>
      </c>
      <c r="W48" s="42">
        <f t="shared" si="9"/>
        <v>99842419</v>
      </c>
      <c r="X48" s="42">
        <f t="shared" si="9"/>
        <v>97399123</v>
      </c>
      <c r="Y48" s="42">
        <f t="shared" si="9"/>
        <v>2443296</v>
      </c>
      <c r="Z48" s="43">
        <f>+IF(X48&lt;&gt;0,+(Y48/X48)*100,0)</f>
        <v>2.508540040961149</v>
      </c>
      <c r="AA48" s="40">
        <f>+AA28+AA32+AA38+AA42+AA47</f>
        <v>97399123</v>
      </c>
    </row>
    <row r="49" spans="1:27" ht="12.75">
      <c r="A49" s="14" t="s">
        <v>87</v>
      </c>
      <c r="B49" s="15"/>
      <c r="C49" s="44">
        <f aca="true" t="shared" si="10" ref="C49:Y49">+C25-C48</f>
        <v>2739347</v>
      </c>
      <c r="D49" s="44">
        <f>+D25-D48</f>
        <v>0</v>
      </c>
      <c r="E49" s="45">
        <f t="shared" si="10"/>
        <v>577325</v>
      </c>
      <c r="F49" s="46">
        <f t="shared" si="10"/>
        <v>3045297</v>
      </c>
      <c r="G49" s="46">
        <f t="shared" si="10"/>
        <v>10140214</v>
      </c>
      <c r="H49" s="46">
        <f t="shared" si="10"/>
        <v>-2124516</v>
      </c>
      <c r="I49" s="46">
        <f t="shared" si="10"/>
        <v>-1017969</v>
      </c>
      <c r="J49" s="46">
        <f t="shared" si="10"/>
        <v>6997729</v>
      </c>
      <c r="K49" s="46">
        <f t="shared" si="10"/>
        <v>-2946535</v>
      </c>
      <c r="L49" s="46">
        <f t="shared" si="10"/>
        <v>-4776241</v>
      </c>
      <c r="M49" s="46">
        <f t="shared" si="10"/>
        <v>5225778</v>
      </c>
      <c r="N49" s="46">
        <f t="shared" si="10"/>
        <v>-2496998</v>
      </c>
      <c r="O49" s="46">
        <f t="shared" si="10"/>
        <v>-2633581</v>
      </c>
      <c r="P49" s="46">
        <f t="shared" si="10"/>
        <v>-1940409</v>
      </c>
      <c r="Q49" s="46">
        <f t="shared" si="10"/>
        <v>351786</v>
      </c>
      <c r="R49" s="46">
        <f t="shared" si="10"/>
        <v>-4222204</v>
      </c>
      <c r="S49" s="46">
        <f t="shared" si="10"/>
        <v>628292</v>
      </c>
      <c r="T49" s="46">
        <f t="shared" si="10"/>
        <v>-1496592</v>
      </c>
      <c r="U49" s="46">
        <f t="shared" si="10"/>
        <v>-3405622</v>
      </c>
      <c r="V49" s="46">
        <f t="shared" si="10"/>
        <v>-4273922</v>
      </c>
      <c r="W49" s="46">
        <f t="shared" si="10"/>
        <v>-3995395</v>
      </c>
      <c r="X49" s="46">
        <f>IF(F25=F48,0,X25-X48)</f>
        <v>3045297</v>
      </c>
      <c r="Y49" s="46">
        <f t="shared" si="10"/>
        <v>-7040692</v>
      </c>
      <c r="Z49" s="47">
        <f>+IF(X49&lt;&gt;0,+(Y49/X49)*100,0)</f>
        <v>-231.19886172021972</v>
      </c>
      <c r="AA49" s="44">
        <f>+AA25-AA48</f>
        <v>3045297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24199482</v>
      </c>
      <c r="D5" s="19">
        <f>SUM(D6:D8)</f>
        <v>0</v>
      </c>
      <c r="E5" s="20">
        <f t="shared" si="0"/>
        <v>32267230</v>
      </c>
      <c r="F5" s="21">
        <f t="shared" si="0"/>
        <v>34812470</v>
      </c>
      <c r="G5" s="21">
        <f t="shared" si="0"/>
        <v>10088858</v>
      </c>
      <c r="H5" s="21">
        <f t="shared" si="0"/>
        <v>465272</v>
      </c>
      <c r="I5" s="21">
        <f t="shared" si="0"/>
        <v>463729</v>
      </c>
      <c r="J5" s="21">
        <f t="shared" si="0"/>
        <v>11017859</v>
      </c>
      <c r="K5" s="21">
        <f t="shared" si="0"/>
        <v>361484</v>
      </c>
      <c r="L5" s="21">
        <f t="shared" si="0"/>
        <v>652977</v>
      </c>
      <c r="M5" s="21">
        <f t="shared" si="0"/>
        <v>7537645</v>
      </c>
      <c r="N5" s="21">
        <f t="shared" si="0"/>
        <v>8552106</v>
      </c>
      <c r="O5" s="21">
        <f t="shared" si="0"/>
        <v>399080</v>
      </c>
      <c r="P5" s="21">
        <f t="shared" si="0"/>
        <v>1152</v>
      </c>
      <c r="Q5" s="21">
        <f t="shared" si="0"/>
        <v>5821903</v>
      </c>
      <c r="R5" s="21">
        <f t="shared" si="0"/>
        <v>6222135</v>
      </c>
      <c r="S5" s="21">
        <f t="shared" si="0"/>
        <v>289238</v>
      </c>
      <c r="T5" s="21">
        <f t="shared" si="0"/>
        <v>185635</v>
      </c>
      <c r="U5" s="21">
        <f t="shared" si="0"/>
        <v>443106</v>
      </c>
      <c r="V5" s="21">
        <f t="shared" si="0"/>
        <v>917979</v>
      </c>
      <c r="W5" s="21">
        <f t="shared" si="0"/>
        <v>26710079</v>
      </c>
      <c r="X5" s="21">
        <f t="shared" si="0"/>
        <v>34812470</v>
      </c>
      <c r="Y5" s="21">
        <f t="shared" si="0"/>
        <v>-8102391</v>
      </c>
      <c r="Z5" s="4">
        <f>+IF(X5&lt;&gt;0,+(Y5/X5)*100,0)</f>
        <v>-23.274392767878865</v>
      </c>
      <c r="AA5" s="19">
        <f>SUM(AA6:AA8)</f>
        <v>34812470</v>
      </c>
    </row>
    <row r="6" spans="1:27" ht="12.75">
      <c r="A6" s="5" t="s">
        <v>32</v>
      </c>
      <c r="B6" s="3"/>
      <c r="C6" s="22">
        <v>19734538</v>
      </c>
      <c r="D6" s="22"/>
      <c r="E6" s="23">
        <v>21792580</v>
      </c>
      <c r="F6" s="24">
        <v>40600770</v>
      </c>
      <c r="G6" s="24">
        <v>8630811</v>
      </c>
      <c r="H6" s="24">
        <v>325779</v>
      </c>
      <c r="I6" s="24">
        <v>159738</v>
      </c>
      <c r="J6" s="24">
        <v>9116328</v>
      </c>
      <c r="K6" s="24">
        <v>2548</v>
      </c>
      <c r="L6" s="24">
        <v>49665</v>
      </c>
      <c r="M6" s="24">
        <v>7144596</v>
      </c>
      <c r="N6" s="24">
        <v>7196809</v>
      </c>
      <c r="O6" s="24">
        <v>36461</v>
      </c>
      <c r="P6" s="24">
        <v>34740</v>
      </c>
      <c r="Q6" s="24">
        <v>5401526</v>
      </c>
      <c r="R6" s="24">
        <v>5472727</v>
      </c>
      <c r="S6" s="24">
        <v>29974</v>
      </c>
      <c r="T6" s="24">
        <v>361891</v>
      </c>
      <c r="U6" s="24">
        <v>72217</v>
      </c>
      <c r="V6" s="24">
        <v>464082</v>
      </c>
      <c r="W6" s="24">
        <v>22249946</v>
      </c>
      <c r="X6" s="24">
        <v>40600770</v>
      </c>
      <c r="Y6" s="24">
        <v>-18350824</v>
      </c>
      <c r="Z6" s="6">
        <v>-45.2</v>
      </c>
      <c r="AA6" s="22">
        <v>40600770</v>
      </c>
    </row>
    <row r="7" spans="1:27" ht="12.75">
      <c r="A7" s="5" t="s">
        <v>33</v>
      </c>
      <c r="B7" s="3"/>
      <c r="C7" s="25">
        <v>4464944</v>
      </c>
      <c r="D7" s="25"/>
      <c r="E7" s="26">
        <v>10474650</v>
      </c>
      <c r="F7" s="27">
        <v>-5788300</v>
      </c>
      <c r="G7" s="27">
        <v>1458047</v>
      </c>
      <c r="H7" s="27">
        <v>139493</v>
      </c>
      <c r="I7" s="27">
        <v>303991</v>
      </c>
      <c r="J7" s="27">
        <v>1901531</v>
      </c>
      <c r="K7" s="27">
        <v>358936</v>
      </c>
      <c r="L7" s="27">
        <v>603312</v>
      </c>
      <c r="M7" s="27">
        <v>393049</v>
      </c>
      <c r="N7" s="27">
        <v>1355297</v>
      </c>
      <c r="O7" s="27">
        <v>362619</v>
      </c>
      <c r="P7" s="27">
        <v>-33588</v>
      </c>
      <c r="Q7" s="27">
        <v>420377</v>
      </c>
      <c r="R7" s="27">
        <v>749408</v>
      </c>
      <c r="S7" s="27">
        <v>259264</v>
      </c>
      <c r="T7" s="27">
        <v>-176256</v>
      </c>
      <c r="U7" s="27">
        <v>370889</v>
      </c>
      <c r="V7" s="27">
        <v>453897</v>
      </c>
      <c r="W7" s="27">
        <v>4460133</v>
      </c>
      <c r="X7" s="27">
        <v>-5788300</v>
      </c>
      <c r="Y7" s="27">
        <v>10248433</v>
      </c>
      <c r="Z7" s="7">
        <v>-177.05</v>
      </c>
      <c r="AA7" s="25">
        <v>-5788300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9562019</v>
      </c>
      <c r="D9" s="19">
        <f>SUM(D10:D14)</f>
        <v>0</v>
      </c>
      <c r="E9" s="20">
        <f t="shared" si="1"/>
        <v>5462000</v>
      </c>
      <c r="F9" s="21">
        <f t="shared" si="1"/>
        <v>6334000</v>
      </c>
      <c r="G9" s="21">
        <f t="shared" si="1"/>
        <v>0</v>
      </c>
      <c r="H9" s="21">
        <f t="shared" si="1"/>
        <v>250746</v>
      </c>
      <c r="I9" s="21">
        <f t="shared" si="1"/>
        <v>133907</v>
      </c>
      <c r="J9" s="21">
        <f t="shared" si="1"/>
        <v>384653</v>
      </c>
      <c r="K9" s="21">
        <f t="shared" si="1"/>
        <v>687899</v>
      </c>
      <c r="L9" s="21">
        <f t="shared" si="1"/>
        <v>-167622</v>
      </c>
      <c r="M9" s="21">
        <f t="shared" si="1"/>
        <v>27228</v>
      </c>
      <c r="N9" s="21">
        <f t="shared" si="1"/>
        <v>547505</v>
      </c>
      <c r="O9" s="21">
        <f t="shared" si="1"/>
        <v>89579</v>
      </c>
      <c r="P9" s="21">
        <f t="shared" si="1"/>
        <v>767474</v>
      </c>
      <c r="Q9" s="21">
        <f t="shared" si="1"/>
        <v>2239466</v>
      </c>
      <c r="R9" s="21">
        <f t="shared" si="1"/>
        <v>3096519</v>
      </c>
      <c r="S9" s="21">
        <f t="shared" si="1"/>
        <v>6155</v>
      </c>
      <c r="T9" s="21">
        <f t="shared" si="1"/>
        <v>44111</v>
      </c>
      <c r="U9" s="21">
        <f t="shared" si="1"/>
        <v>662661</v>
      </c>
      <c r="V9" s="21">
        <f t="shared" si="1"/>
        <v>712927</v>
      </c>
      <c r="W9" s="21">
        <f t="shared" si="1"/>
        <v>4741604</v>
      </c>
      <c r="X9" s="21">
        <f t="shared" si="1"/>
        <v>6334000</v>
      </c>
      <c r="Y9" s="21">
        <f t="shared" si="1"/>
        <v>-1592396</v>
      </c>
      <c r="Z9" s="4">
        <f>+IF(X9&lt;&gt;0,+(Y9/X9)*100,0)</f>
        <v>-25.140448373855385</v>
      </c>
      <c r="AA9" s="19">
        <f>SUM(AA10:AA14)</f>
        <v>6334000</v>
      </c>
    </row>
    <row r="10" spans="1:27" ht="12.75">
      <c r="A10" s="5" t="s">
        <v>36</v>
      </c>
      <c r="B10" s="3"/>
      <c r="C10" s="22">
        <v>2913685</v>
      </c>
      <c r="D10" s="22"/>
      <c r="E10" s="23">
        <v>4440000</v>
      </c>
      <c r="F10" s="24">
        <v>4440000</v>
      </c>
      <c r="G10" s="24"/>
      <c r="H10" s="24">
        <v>250746</v>
      </c>
      <c r="I10" s="24">
        <v>132024</v>
      </c>
      <c r="J10" s="24">
        <v>382770</v>
      </c>
      <c r="K10" s="24">
        <v>686379</v>
      </c>
      <c r="L10" s="24">
        <v>-168216</v>
      </c>
      <c r="M10" s="24">
        <v>24335</v>
      </c>
      <c r="N10" s="24">
        <v>542498</v>
      </c>
      <c r="O10" s="24">
        <v>85495</v>
      </c>
      <c r="P10" s="24">
        <v>765573</v>
      </c>
      <c r="Q10" s="24">
        <v>2238862</v>
      </c>
      <c r="R10" s="24">
        <v>3089930</v>
      </c>
      <c r="S10" s="24">
        <v>6155</v>
      </c>
      <c r="T10" s="24">
        <v>44111</v>
      </c>
      <c r="U10" s="24">
        <v>662661</v>
      </c>
      <c r="V10" s="24">
        <v>712927</v>
      </c>
      <c r="W10" s="24">
        <v>4728125</v>
      </c>
      <c r="X10" s="24">
        <v>4440000</v>
      </c>
      <c r="Y10" s="24">
        <v>288125</v>
      </c>
      <c r="Z10" s="6">
        <v>6.49</v>
      </c>
      <c r="AA10" s="22">
        <v>4440000</v>
      </c>
    </row>
    <row r="11" spans="1:27" ht="12.75">
      <c r="A11" s="5" t="s">
        <v>37</v>
      </c>
      <c r="B11" s="3"/>
      <c r="C11" s="22">
        <v>21488</v>
      </c>
      <c r="D11" s="22"/>
      <c r="E11" s="23">
        <v>22000</v>
      </c>
      <c r="F11" s="24">
        <v>22000</v>
      </c>
      <c r="G11" s="24"/>
      <c r="H11" s="24"/>
      <c r="I11" s="24">
        <v>1883</v>
      </c>
      <c r="J11" s="24">
        <v>1883</v>
      </c>
      <c r="K11" s="24">
        <v>1520</v>
      </c>
      <c r="L11" s="24">
        <v>594</v>
      </c>
      <c r="M11" s="24">
        <v>2893</v>
      </c>
      <c r="N11" s="24">
        <v>5007</v>
      </c>
      <c r="O11" s="24">
        <v>4084</v>
      </c>
      <c r="P11" s="24">
        <v>1901</v>
      </c>
      <c r="Q11" s="24">
        <v>604</v>
      </c>
      <c r="R11" s="24">
        <v>6589</v>
      </c>
      <c r="S11" s="24"/>
      <c r="T11" s="24"/>
      <c r="U11" s="24"/>
      <c r="V11" s="24"/>
      <c r="W11" s="24">
        <v>13479</v>
      </c>
      <c r="X11" s="24">
        <v>22000</v>
      </c>
      <c r="Y11" s="24">
        <v>-8521</v>
      </c>
      <c r="Z11" s="6">
        <v>-38.73</v>
      </c>
      <c r="AA11" s="22">
        <v>22000</v>
      </c>
    </row>
    <row r="12" spans="1:27" ht="12.75">
      <c r="A12" s="5" t="s">
        <v>38</v>
      </c>
      <c r="B12" s="3"/>
      <c r="C12" s="22">
        <v>6626846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1000000</v>
      </c>
      <c r="F13" s="24">
        <v>1872000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1872000</v>
      </c>
      <c r="Y13" s="24">
        <v>-1872000</v>
      </c>
      <c r="Z13" s="6">
        <v>-100</v>
      </c>
      <c r="AA13" s="22">
        <v>1872000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719569</v>
      </c>
      <c r="D15" s="19">
        <f>SUM(D16:D18)</f>
        <v>0</v>
      </c>
      <c r="E15" s="20">
        <f t="shared" si="2"/>
        <v>3405000</v>
      </c>
      <c r="F15" s="21">
        <f t="shared" si="2"/>
        <v>3500568</v>
      </c>
      <c r="G15" s="21">
        <f t="shared" si="2"/>
        <v>28858</v>
      </c>
      <c r="H15" s="21">
        <f t="shared" si="2"/>
        <v>478807</v>
      </c>
      <c r="I15" s="21">
        <f t="shared" si="2"/>
        <v>258129</v>
      </c>
      <c r="J15" s="21">
        <f t="shared" si="2"/>
        <v>765794</v>
      </c>
      <c r="K15" s="21">
        <f t="shared" si="2"/>
        <v>291099</v>
      </c>
      <c r="L15" s="21">
        <f t="shared" si="2"/>
        <v>476044</v>
      </c>
      <c r="M15" s="21">
        <f t="shared" si="2"/>
        <v>240227</v>
      </c>
      <c r="N15" s="21">
        <f t="shared" si="2"/>
        <v>1007370</v>
      </c>
      <c r="O15" s="21">
        <f t="shared" si="2"/>
        <v>362235</v>
      </c>
      <c r="P15" s="21">
        <f t="shared" si="2"/>
        <v>371111</v>
      </c>
      <c r="Q15" s="21">
        <f t="shared" si="2"/>
        <v>288442</v>
      </c>
      <c r="R15" s="21">
        <f t="shared" si="2"/>
        <v>1021788</v>
      </c>
      <c r="S15" s="21">
        <f t="shared" si="2"/>
        <v>217766</v>
      </c>
      <c r="T15" s="21">
        <f t="shared" si="2"/>
        <v>157386</v>
      </c>
      <c r="U15" s="21">
        <f t="shared" si="2"/>
        <v>220378</v>
      </c>
      <c r="V15" s="21">
        <f t="shared" si="2"/>
        <v>595530</v>
      </c>
      <c r="W15" s="21">
        <f t="shared" si="2"/>
        <v>3390482</v>
      </c>
      <c r="X15" s="21">
        <f t="shared" si="2"/>
        <v>3500568</v>
      </c>
      <c r="Y15" s="21">
        <f t="shared" si="2"/>
        <v>-110086</v>
      </c>
      <c r="Z15" s="4">
        <f>+IF(X15&lt;&gt;0,+(Y15/X15)*100,0)</f>
        <v>-3.1448039289623857</v>
      </c>
      <c r="AA15" s="19">
        <f>SUM(AA16:AA18)</f>
        <v>3500568</v>
      </c>
    </row>
    <row r="16" spans="1:27" ht="12.75">
      <c r="A16" s="5" t="s">
        <v>42</v>
      </c>
      <c r="B16" s="3"/>
      <c r="C16" s="22">
        <v>57596</v>
      </c>
      <c r="D16" s="22"/>
      <c r="E16" s="23">
        <v>507000</v>
      </c>
      <c r="F16" s="24">
        <v>602568</v>
      </c>
      <c r="G16" s="24">
        <v>28858</v>
      </c>
      <c r="H16" s="24">
        <v>63264</v>
      </c>
      <c r="I16" s="24">
        <v>34269</v>
      </c>
      <c r="J16" s="24">
        <v>126391</v>
      </c>
      <c r="K16" s="24">
        <v>62401</v>
      </c>
      <c r="L16" s="24">
        <v>96896</v>
      </c>
      <c r="M16" s="24">
        <v>42128</v>
      </c>
      <c r="N16" s="24">
        <v>201425</v>
      </c>
      <c r="O16" s="24">
        <v>84348</v>
      </c>
      <c r="P16" s="24">
        <v>118487</v>
      </c>
      <c r="Q16" s="24">
        <v>2828</v>
      </c>
      <c r="R16" s="24">
        <v>205663</v>
      </c>
      <c r="S16" s="24">
        <v>35408</v>
      </c>
      <c r="T16" s="24">
        <v>38046</v>
      </c>
      <c r="U16" s="24">
        <v>44581</v>
      </c>
      <c r="V16" s="24">
        <v>118035</v>
      </c>
      <c r="W16" s="24">
        <v>651514</v>
      </c>
      <c r="X16" s="24">
        <v>602568</v>
      </c>
      <c r="Y16" s="24">
        <v>48946</v>
      </c>
      <c r="Z16" s="6">
        <v>8.12</v>
      </c>
      <c r="AA16" s="22">
        <v>602568</v>
      </c>
    </row>
    <row r="17" spans="1:27" ht="12.75">
      <c r="A17" s="5" t="s">
        <v>43</v>
      </c>
      <c r="B17" s="3"/>
      <c r="C17" s="22">
        <v>661973</v>
      </c>
      <c r="D17" s="22"/>
      <c r="E17" s="23">
        <v>2898000</v>
      </c>
      <c r="F17" s="24">
        <v>2898000</v>
      </c>
      <c r="G17" s="24"/>
      <c r="H17" s="24">
        <v>415543</v>
      </c>
      <c r="I17" s="24">
        <v>223860</v>
      </c>
      <c r="J17" s="24">
        <v>639403</v>
      </c>
      <c r="K17" s="24">
        <v>228698</v>
      </c>
      <c r="L17" s="24">
        <v>379148</v>
      </c>
      <c r="M17" s="24">
        <v>198099</v>
      </c>
      <c r="N17" s="24">
        <v>805945</v>
      </c>
      <c r="O17" s="24">
        <v>277887</v>
      </c>
      <c r="P17" s="24">
        <v>252624</v>
      </c>
      <c r="Q17" s="24">
        <v>285614</v>
      </c>
      <c r="R17" s="24">
        <v>816125</v>
      </c>
      <c r="S17" s="24">
        <v>182358</v>
      </c>
      <c r="T17" s="24">
        <v>119340</v>
      </c>
      <c r="U17" s="24">
        <v>175797</v>
      </c>
      <c r="V17" s="24">
        <v>477495</v>
      </c>
      <c r="W17" s="24">
        <v>2738968</v>
      </c>
      <c r="X17" s="24">
        <v>2898000</v>
      </c>
      <c r="Y17" s="24">
        <v>-159032</v>
      </c>
      <c r="Z17" s="6">
        <v>-5.49</v>
      </c>
      <c r="AA17" s="22">
        <v>2898000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32665480</v>
      </c>
      <c r="D19" s="19">
        <f>SUM(D20:D23)</f>
        <v>0</v>
      </c>
      <c r="E19" s="20">
        <f t="shared" si="3"/>
        <v>50006220</v>
      </c>
      <c r="F19" s="21">
        <f t="shared" si="3"/>
        <v>58182302</v>
      </c>
      <c r="G19" s="21">
        <f t="shared" si="3"/>
        <v>1696363</v>
      </c>
      <c r="H19" s="21">
        <f t="shared" si="3"/>
        <v>2868055</v>
      </c>
      <c r="I19" s="21">
        <f t="shared" si="3"/>
        <v>2828577</v>
      </c>
      <c r="J19" s="21">
        <f t="shared" si="3"/>
        <v>7392995</v>
      </c>
      <c r="K19" s="21">
        <f t="shared" si="3"/>
        <v>2795023</v>
      </c>
      <c r="L19" s="21">
        <f t="shared" si="3"/>
        <v>3307034</v>
      </c>
      <c r="M19" s="21">
        <f t="shared" si="3"/>
        <v>2914386</v>
      </c>
      <c r="N19" s="21">
        <f t="shared" si="3"/>
        <v>9016443</v>
      </c>
      <c r="O19" s="21">
        <f t="shared" si="3"/>
        <v>2809287</v>
      </c>
      <c r="P19" s="21">
        <f t="shared" si="3"/>
        <v>2774343</v>
      </c>
      <c r="Q19" s="21">
        <f t="shared" si="3"/>
        <v>5466380</v>
      </c>
      <c r="R19" s="21">
        <f t="shared" si="3"/>
        <v>11050010</v>
      </c>
      <c r="S19" s="21">
        <f t="shared" si="3"/>
        <v>2365495</v>
      </c>
      <c r="T19" s="21">
        <f t="shared" si="3"/>
        <v>5162793</v>
      </c>
      <c r="U19" s="21">
        <f t="shared" si="3"/>
        <v>4730148</v>
      </c>
      <c r="V19" s="21">
        <f t="shared" si="3"/>
        <v>12258436</v>
      </c>
      <c r="W19" s="21">
        <f t="shared" si="3"/>
        <v>39717884</v>
      </c>
      <c r="X19" s="21">
        <f t="shared" si="3"/>
        <v>58182302</v>
      </c>
      <c r="Y19" s="21">
        <f t="shared" si="3"/>
        <v>-18464418</v>
      </c>
      <c r="Z19" s="4">
        <f>+IF(X19&lt;&gt;0,+(Y19/X19)*100,0)</f>
        <v>-31.735454537360862</v>
      </c>
      <c r="AA19" s="19">
        <f>SUM(AA20:AA23)</f>
        <v>58182302</v>
      </c>
    </row>
    <row r="20" spans="1:27" ht="12.75">
      <c r="A20" s="5" t="s">
        <v>46</v>
      </c>
      <c r="B20" s="3"/>
      <c r="C20" s="22">
        <v>14855136</v>
      </c>
      <c r="D20" s="22"/>
      <c r="E20" s="23">
        <v>18388700</v>
      </c>
      <c r="F20" s="24">
        <v>17115000</v>
      </c>
      <c r="G20" s="24">
        <v>613667</v>
      </c>
      <c r="H20" s="24">
        <v>1505312</v>
      </c>
      <c r="I20" s="24">
        <v>1186055</v>
      </c>
      <c r="J20" s="24">
        <v>3305034</v>
      </c>
      <c r="K20" s="24">
        <v>1351796</v>
      </c>
      <c r="L20" s="24">
        <v>1831218</v>
      </c>
      <c r="M20" s="24">
        <v>1337093</v>
      </c>
      <c r="N20" s="24">
        <v>4520107</v>
      </c>
      <c r="O20" s="24">
        <v>1488709</v>
      </c>
      <c r="P20" s="24">
        <v>1285506</v>
      </c>
      <c r="Q20" s="24">
        <v>1449269</v>
      </c>
      <c r="R20" s="24">
        <v>4223484</v>
      </c>
      <c r="S20" s="24">
        <v>1254185</v>
      </c>
      <c r="T20" s="24">
        <v>1509646</v>
      </c>
      <c r="U20" s="24">
        <v>1959123</v>
      </c>
      <c r="V20" s="24">
        <v>4722954</v>
      </c>
      <c r="W20" s="24">
        <v>16771579</v>
      </c>
      <c r="X20" s="24">
        <v>17115000</v>
      </c>
      <c r="Y20" s="24">
        <v>-343421</v>
      </c>
      <c r="Z20" s="6">
        <v>-2.01</v>
      </c>
      <c r="AA20" s="22">
        <v>17115000</v>
      </c>
    </row>
    <row r="21" spans="1:27" ht="12.75">
      <c r="A21" s="5" t="s">
        <v>47</v>
      </c>
      <c r="B21" s="3"/>
      <c r="C21" s="22">
        <v>11666871</v>
      </c>
      <c r="D21" s="22"/>
      <c r="E21" s="23">
        <v>23735020</v>
      </c>
      <c r="F21" s="24">
        <v>32923802</v>
      </c>
      <c r="G21" s="24">
        <v>454875</v>
      </c>
      <c r="H21" s="24">
        <v>602051</v>
      </c>
      <c r="I21" s="24">
        <v>882096</v>
      </c>
      <c r="J21" s="24">
        <v>1939022</v>
      </c>
      <c r="K21" s="24">
        <v>703101</v>
      </c>
      <c r="L21" s="24">
        <v>736896</v>
      </c>
      <c r="M21" s="24">
        <v>822776</v>
      </c>
      <c r="N21" s="24">
        <v>2262773</v>
      </c>
      <c r="O21" s="24">
        <v>557068</v>
      </c>
      <c r="P21" s="24">
        <v>719855</v>
      </c>
      <c r="Q21" s="24">
        <v>3260639</v>
      </c>
      <c r="R21" s="24">
        <v>4537562</v>
      </c>
      <c r="S21" s="24">
        <v>462971</v>
      </c>
      <c r="T21" s="24">
        <v>3010100</v>
      </c>
      <c r="U21" s="24">
        <v>2086942</v>
      </c>
      <c r="V21" s="24">
        <v>5560013</v>
      </c>
      <c r="W21" s="24">
        <v>14299370</v>
      </c>
      <c r="X21" s="24">
        <v>32923802</v>
      </c>
      <c r="Y21" s="24">
        <v>-18624432</v>
      </c>
      <c r="Z21" s="6">
        <v>-56.57</v>
      </c>
      <c r="AA21" s="22">
        <v>32923802</v>
      </c>
    </row>
    <row r="22" spans="1:27" ht="12.75">
      <c r="A22" s="5" t="s">
        <v>48</v>
      </c>
      <c r="B22" s="3"/>
      <c r="C22" s="25">
        <v>3633875</v>
      </c>
      <c r="D22" s="25"/>
      <c r="E22" s="26">
        <v>5079000</v>
      </c>
      <c r="F22" s="27">
        <v>5340000</v>
      </c>
      <c r="G22" s="27">
        <v>423031</v>
      </c>
      <c r="H22" s="27">
        <v>471705</v>
      </c>
      <c r="I22" s="27">
        <v>429403</v>
      </c>
      <c r="J22" s="27">
        <v>1324139</v>
      </c>
      <c r="K22" s="27">
        <v>411435</v>
      </c>
      <c r="L22" s="27">
        <v>414557</v>
      </c>
      <c r="M22" s="27">
        <v>428204</v>
      </c>
      <c r="N22" s="27">
        <v>1254196</v>
      </c>
      <c r="O22" s="27">
        <v>434129</v>
      </c>
      <c r="P22" s="27">
        <v>439135</v>
      </c>
      <c r="Q22" s="27">
        <v>422267</v>
      </c>
      <c r="R22" s="27">
        <v>1295531</v>
      </c>
      <c r="S22" s="27">
        <v>421155</v>
      </c>
      <c r="T22" s="27">
        <v>418291</v>
      </c>
      <c r="U22" s="27">
        <v>459199</v>
      </c>
      <c r="V22" s="27">
        <v>1298645</v>
      </c>
      <c r="W22" s="27">
        <v>5172511</v>
      </c>
      <c r="X22" s="27">
        <v>5340000</v>
      </c>
      <c r="Y22" s="27">
        <v>-167489</v>
      </c>
      <c r="Z22" s="7">
        <v>-3.14</v>
      </c>
      <c r="AA22" s="25">
        <v>5340000</v>
      </c>
    </row>
    <row r="23" spans="1:27" ht="12.75">
      <c r="A23" s="5" t="s">
        <v>49</v>
      </c>
      <c r="B23" s="3"/>
      <c r="C23" s="22">
        <v>2509598</v>
      </c>
      <c r="D23" s="22"/>
      <c r="E23" s="23">
        <v>2803500</v>
      </c>
      <c r="F23" s="24">
        <v>2803500</v>
      </c>
      <c r="G23" s="24">
        <v>204790</v>
      </c>
      <c r="H23" s="24">
        <v>288987</v>
      </c>
      <c r="I23" s="24">
        <v>331023</v>
      </c>
      <c r="J23" s="24">
        <v>824800</v>
      </c>
      <c r="K23" s="24">
        <v>328691</v>
      </c>
      <c r="L23" s="24">
        <v>324363</v>
      </c>
      <c r="M23" s="24">
        <v>326313</v>
      </c>
      <c r="N23" s="24">
        <v>979367</v>
      </c>
      <c r="O23" s="24">
        <v>329381</v>
      </c>
      <c r="P23" s="24">
        <v>329847</v>
      </c>
      <c r="Q23" s="24">
        <v>334205</v>
      </c>
      <c r="R23" s="24">
        <v>993433</v>
      </c>
      <c r="S23" s="24">
        <v>227184</v>
      </c>
      <c r="T23" s="24">
        <v>224756</v>
      </c>
      <c r="U23" s="24">
        <v>224884</v>
      </c>
      <c r="V23" s="24">
        <v>676824</v>
      </c>
      <c r="W23" s="24">
        <v>3474424</v>
      </c>
      <c r="X23" s="24">
        <v>2803500</v>
      </c>
      <c r="Y23" s="24">
        <v>670924</v>
      </c>
      <c r="Z23" s="6">
        <v>23.93</v>
      </c>
      <c r="AA23" s="22">
        <v>2803500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67146550</v>
      </c>
      <c r="D25" s="40">
        <f>+D5+D9+D15+D19+D24</f>
        <v>0</v>
      </c>
      <c r="E25" s="41">
        <f t="shared" si="4"/>
        <v>91140450</v>
      </c>
      <c r="F25" s="42">
        <f t="shared" si="4"/>
        <v>102829340</v>
      </c>
      <c r="G25" s="42">
        <f t="shared" si="4"/>
        <v>11814079</v>
      </c>
      <c r="H25" s="42">
        <f t="shared" si="4"/>
        <v>4062880</v>
      </c>
      <c r="I25" s="42">
        <f t="shared" si="4"/>
        <v>3684342</v>
      </c>
      <c r="J25" s="42">
        <f t="shared" si="4"/>
        <v>19561301</v>
      </c>
      <c r="K25" s="42">
        <f t="shared" si="4"/>
        <v>4135505</v>
      </c>
      <c r="L25" s="42">
        <f t="shared" si="4"/>
        <v>4268433</v>
      </c>
      <c r="M25" s="42">
        <f t="shared" si="4"/>
        <v>10719486</v>
      </c>
      <c r="N25" s="42">
        <f t="shared" si="4"/>
        <v>19123424</v>
      </c>
      <c r="O25" s="42">
        <f t="shared" si="4"/>
        <v>3660181</v>
      </c>
      <c r="P25" s="42">
        <f t="shared" si="4"/>
        <v>3914080</v>
      </c>
      <c r="Q25" s="42">
        <f t="shared" si="4"/>
        <v>13816191</v>
      </c>
      <c r="R25" s="42">
        <f t="shared" si="4"/>
        <v>21390452</v>
      </c>
      <c r="S25" s="42">
        <f t="shared" si="4"/>
        <v>2878654</v>
      </c>
      <c r="T25" s="42">
        <f t="shared" si="4"/>
        <v>5549925</v>
      </c>
      <c r="U25" s="42">
        <f t="shared" si="4"/>
        <v>6056293</v>
      </c>
      <c r="V25" s="42">
        <f t="shared" si="4"/>
        <v>14484872</v>
      </c>
      <c r="W25" s="42">
        <f t="shared" si="4"/>
        <v>74560049</v>
      </c>
      <c r="X25" s="42">
        <f t="shared" si="4"/>
        <v>102829340</v>
      </c>
      <c r="Y25" s="42">
        <f t="shared" si="4"/>
        <v>-28269291</v>
      </c>
      <c r="Z25" s="43">
        <f>+IF(X25&lt;&gt;0,+(Y25/X25)*100,0)</f>
        <v>-27.491464012119497</v>
      </c>
      <c r="AA25" s="40">
        <f>+AA5+AA9+AA15+AA19+AA24</f>
        <v>102829340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19275330</v>
      </c>
      <c r="D28" s="19">
        <f>SUM(D29:D31)</f>
        <v>0</v>
      </c>
      <c r="E28" s="20">
        <f t="shared" si="5"/>
        <v>20621840</v>
      </c>
      <c r="F28" s="21">
        <f t="shared" si="5"/>
        <v>21977135</v>
      </c>
      <c r="G28" s="21">
        <f t="shared" si="5"/>
        <v>981548</v>
      </c>
      <c r="H28" s="21">
        <f t="shared" si="5"/>
        <v>1786745</v>
      </c>
      <c r="I28" s="21">
        <f t="shared" si="5"/>
        <v>1056985</v>
      </c>
      <c r="J28" s="21">
        <f t="shared" si="5"/>
        <v>3825278</v>
      </c>
      <c r="K28" s="21">
        <f t="shared" si="5"/>
        <v>1160793</v>
      </c>
      <c r="L28" s="21">
        <f t="shared" si="5"/>
        <v>1372395</v>
      </c>
      <c r="M28" s="21">
        <f t="shared" si="5"/>
        <v>1384006</v>
      </c>
      <c r="N28" s="21">
        <f t="shared" si="5"/>
        <v>3917194</v>
      </c>
      <c r="O28" s="21">
        <f t="shared" si="5"/>
        <v>1565043</v>
      </c>
      <c r="P28" s="21">
        <f t="shared" si="5"/>
        <v>759645</v>
      </c>
      <c r="Q28" s="21">
        <f t="shared" si="5"/>
        <v>1553922</v>
      </c>
      <c r="R28" s="21">
        <f t="shared" si="5"/>
        <v>3878610</v>
      </c>
      <c r="S28" s="21">
        <f t="shared" si="5"/>
        <v>1104644</v>
      </c>
      <c r="T28" s="21">
        <f t="shared" si="5"/>
        <v>1113613</v>
      </c>
      <c r="U28" s="21">
        <f t="shared" si="5"/>
        <v>1978842</v>
      </c>
      <c r="V28" s="21">
        <f t="shared" si="5"/>
        <v>4197099</v>
      </c>
      <c r="W28" s="21">
        <f t="shared" si="5"/>
        <v>15818181</v>
      </c>
      <c r="X28" s="21">
        <f t="shared" si="5"/>
        <v>21977135</v>
      </c>
      <c r="Y28" s="21">
        <f t="shared" si="5"/>
        <v>-6158954</v>
      </c>
      <c r="Z28" s="4">
        <f>+IF(X28&lt;&gt;0,+(Y28/X28)*100,0)</f>
        <v>-28.024371693580623</v>
      </c>
      <c r="AA28" s="19">
        <f>SUM(AA29:AA31)</f>
        <v>21977135</v>
      </c>
    </row>
    <row r="29" spans="1:27" ht="12.75">
      <c r="A29" s="5" t="s">
        <v>32</v>
      </c>
      <c r="B29" s="3"/>
      <c r="C29" s="22">
        <v>6150141</v>
      </c>
      <c r="D29" s="22"/>
      <c r="E29" s="23">
        <v>7832140</v>
      </c>
      <c r="F29" s="24">
        <v>21977135</v>
      </c>
      <c r="G29" s="24">
        <v>473804</v>
      </c>
      <c r="H29" s="24">
        <v>547627</v>
      </c>
      <c r="I29" s="24">
        <v>482177</v>
      </c>
      <c r="J29" s="24">
        <v>1503608</v>
      </c>
      <c r="K29" s="24">
        <v>595761</v>
      </c>
      <c r="L29" s="24">
        <v>583283</v>
      </c>
      <c r="M29" s="24">
        <v>592483</v>
      </c>
      <c r="N29" s="24">
        <v>1771527</v>
      </c>
      <c r="O29" s="24">
        <v>438706</v>
      </c>
      <c r="P29" s="24">
        <v>441116</v>
      </c>
      <c r="Q29" s="24">
        <v>890878</v>
      </c>
      <c r="R29" s="24">
        <v>1770700</v>
      </c>
      <c r="S29" s="24">
        <v>559279</v>
      </c>
      <c r="T29" s="24">
        <v>766957</v>
      </c>
      <c r="U29" s="24">
        <v>719446</v>
      </c>
      <c r="V29" s="24">
        <v>2045682</v>
      </c>
      <c r="W29" s="24">
        <v>7091517</v>
      </c>
      <c r="X29" s="24">
        <v>21977135</v>
      </c>
      <c r="Y29" s="24">
        <v>-14885618</v>
      </c>
      <c r="Z29" s="6">
        <v>-67.73</v>
      </c>
      <c r="AA29" s="22">
        <v>21977135</v>
      </c>
    </row>
    <row r="30" spans="1:27" ht="12.75">
      <c r="A30" s="5" t="s">
        <v>33</v>
      </c>
      <c r="B30" s="3"/>
      <c r="C30" s="25">
        <v>13125189</v>
      </c>
      <c r="D30" s="25"/>
      <c r="E30" s="26">
        <v>12789700</v>
      </c>
      <c r="F30" s="27"/>
      <c r="G30" s="27">
        <v>507744</v>
      </c>
      <c r="H30" s="27">
        <v>1239118</v>
      </c>
      <c r="I30" s="27">
        <v>574808</v>
      </c>
      <c r="J30" s="27">
        <v>2321670</v>
      </c>
      <c r="K30" s="27">
        <v>565032</v>
      </c>
      <c r="L30" s="27">
        <v>789112</v>
      </c>
      <c r="M30" s="27">
        <v>791523</v>
      </c>
      <c r="N30" s="27">
        <v>2145667</v>
      </c>
      <c r="O30" s="27">
        <v>1126337</v>
      </c>
      <c r="P30" s="27">
        <v>318529</v>
      </c>
      <c r="Q30" s="27">
        <v>663044</v>
      </c>
      <c r="R30" s="27">
        <v>2107910</v>
      </c>
      <c r="S30" s="27">
        <v>545365</v>
      </c>
      <c r="T30" s="27">
        <v>346656</v>
      </c>
      <c r="U30" s="27">
        <v>1259396</v>
      </c>
      <c r="V30" s="27">
        <v>2151417</v>
      </c>
      <c r="W30" s="27">
        <v>8726664</v>
      </c>
      <c r="X30" s="27"/>
      <c r="Y30" s="27">
        <v>8726664</v>
      </c>
      <c r="Z30" s="7"/>
      <c r="AA30" s="25"/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11672026</v>
      </c>
      <c r="D32" s="19">
        <f>SUM(D33:D37)</f>
        <v>0</v>
      </c>
      <c r="E32" s="20">
        <f t="shared" si="6"/>
        <v>6479500</v>
      </c>
      <c r="F32" s="21">
        <f t="shared" si="6"/>
        <v>7257500</v>
      </c>
      <c r="G32" s="21">
        <f t="shared" si="6"/>
        <v>332383</v>
      </c>
      <c r="H32" s="21">
        <f t="shared" si="6"/>
        <v>344672</v>
      </c>
      <c r="I32" s="21">
        <f t="shared" si="6"/>
        <v>310632</v>
      </c>
      <c r="J32" s="21">
        <f t="shared" si="6"/>
        <v>987687</v>
      </c>
      <c r="K32" s="21">
        <f t="shared" si="6"/>
        <v>481052</v>
      </c>
      <c r="L32" s="21">
        <f t="shared" si="6"/>
        <v>502959</v>
      </c>
      <c r="M32" s="21">
        <f t="shared" si="6"/>
        <v>858156</v>
      </c>
      <c r="N32" s="21">
        <f t="shared" si="6"/>
        <v>1842167</v>
      </c>
      <c r="O32" s="21">
        <f t="shared" si="6"/>
        <v>367161</v>
      </c>
      <c r="P32" s="21">
        <f t="shared" si="6"/>
        <v>-147755</v>
      </c>
      <c r="Q32" s="21">
        <f t="shared" si="6"/>
        <v>345081</v>
      </c>
      <c r="R32" s="21">
        <f t="shared" si="6"/>
        <v>564487</v>
      </c>
      <c r="S32" s="21">
        <f t="shared" si="6"/>
        <v>326641</v>
      </c>
      <c r="T32" s="21">
        <f t="shared" si="6"/>
        <v>215050</v>
      </c>
      <c r="U32" s="21">
        <f t="shared" si="6"/>
        <v>358505</v>
      </c>
      <c r="V32" s="21">
        <f t="shared" si="6"/>
        <v>900196</v>
      </c>
      <c r="W32" s="21">
        <f t="shared" si="6"/>
        <v>4294537</v>
      </c>
      <c r="X32" s="21">
        <f t="shared" si="6"/>
        <v>7257500</v>
      </c>
      <c r="Y32" s="21">
        <f t="shared" si="6"/>
        <v>-2962963</v>
      </c>
      <c r="Z32" s="4">
        <f>+IF(X32&lt;&gt;0,+(Y32/X32)*100,0)</f>
        <v>-40.82622115053393</v>
      </c>
      <c r="AA32" s="19">
        <f>SUM(AA33:AA37)</f>
        <v>7257500</v>
      </c>
    </row>
    <row r="33" spans="1:27" ht="12.75">
      <c r="A33" s="5" t="s">
        <v>36</v>
      </c>
      <c r="B33" s="3"/>
      <c r="C33" s="22">
        <v>3108521</v>
      </c>
      <c r="D33" s="22"/>
      <c r="E33" s="23">
        <v>5264200</v>
      </c>
      <c r="F33" s="24">
        <v>4148200</v>
      </c>
      <c r="G33" s="24">
        <v>281194</v>
      </c>
      <c r="H33" s="24">
        <v>292830</v>
      </c>
      <c r="I33" s="24">
        <v>261839</v>
      </c>
      <c r="J33" s="24">
        <v>835863</v>
      </c>
      <c r="K33" s="24">
        <v>332396</v>
      </c>
      <c r="L33" s="24">
        <v>352268</v>
      </c>
      <c r="M33" s="24">
        <v>250043</v>
      </c>
      <c r="N33" s="24">
        <v>934707</v>
      </c>
      <c r="O33" s="24">
        <v>288113</v>
      </c>
      <c r="P33" s="24">
        <v>243244</v>
      </c>
      <c r="Q33" s="24">
        <v>253758</v>
      </c>
      <c r="R33" s="24">
        <v>785115</v>
      </c>
      <c r="S33" s="24">
        <v>252683</v>
      </c>
      <c r="T33" s="24">
        <v>133318</v>
      </c>
      <c r="U33" s="24">
        <v>307919</v>
      </c>
      <c r="V33" s="24">
        <v>693920</v>
      </c>
      <c r="W33" s="24">
        <v>3249605</v>
      </c>
      <c r="X33" s="24">
        <v>4148200</v>
      </c>
      <c r="Y33" s="24">
        <v>-898595</v>
      </c>
      <c r="Z33" s="6">
        <v>-21.66</v>
      </c>
      <c r="AA33" s="22">
        <v>4148200</v>
      </c>
    </row>
    <row r="34" spans="1:27" ht="12.75">
      <c r="A34" s="5" t="s">
        <v>37</v>
      </c>
      <c r="B34" s="3"/>
      <c r="C34" s="22">
        <v>1016141</v>
      </c>
      <c r="D34" s="22"/>
      <c r="E34" s="23">
        <v>1215300</v>
      </c>
      <c r="F34" s="24">
        <v>1237300</v>
      </c>
      <c r="G34" s="24">
        <v>51189</v>
      </c>
      <c r="H34" s="24">
        <v>51842</v>
      </c>
      <c r="I34" s="24">
        <v>48793</v>
      </c>
      <c r="J34" s="24">
        <v>151824</v>
      </c>
      <c r="K34" s="24">
        <v>148656</v>
      </c>
      <c r="L34" s="24">
        <v>150691</v>
      </c>
      <c r="M34" s="24">
        <v>154113</v>
      </c>
      <c r="N34" s="24">
        <v>453460</v>
      </c>
      <c r="O34" s="24">
        <v>79048</v>
      </c>
      <c r="P34" s="24">
        <v>63001</v>
      </c>
      <c r="Q34" s="24">
        <v>91323</v>
      </c>
      <c r="R34" s="24">
        <v>233372</v>
      </c>
      <c r="S34" s="24">
        <v>73958</v>
      </c>
      <c r="T34" s="24">
        <v>81732</v>
      </c>
      <c r="U34" s="24">
        <v>50586</v>
      </c>
      <c r="V34" s="24">
        <v>206276</v>
      </c>
      <c r="W34" s="24">
        <v>1044932</v>
      </c>
      <c r="X34" s="24">
        <v>1237300</v>
      </c>
      <c r="Y34" s="24">
        <v>-192368</v>
      </c>
      <c r="Z34" s="6">
        <v>-15.55</v>
      </c>
      <c r="AA34" s="22">
        <v>1237300</v>
      </c>
    </row>
    <row r="35" spans="1:27" ht="12.75">
      <c r="A35" s="5" t="s">
        <v>38</v>
      </c>
      <c r="B35" s="3"/>
      <c r="C35" s="22">
        <v>7547364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>
        <v>1872000</v>
      </c>
      <c r="G36" s="24"/>
      <c r="H36" s="24"/>
      <c r="I36" s="24"/>
      <c r="J36" s="24"/>
      <c r="K36" s="24"/>
      <c r="L36" s="24"/>
      <c r="M36" s="24">
        <v>454000</v>
      </c>
      <c r="N36" s="24">
        <v>454000</v>
      </c>
      <c r="O36" s="24"/>
      <c r="P36" s="24">
        <v>-454000</v>
      </c>
      <c r="Q36" s="24"/>
      <c r="R36" s="24">
        <v>-454000</v>
      </c>
      <c r="S36" s="24"/>
      <c r="T36" s="24"/>
      <c r="U36" s="24"/>
      <c r="V36" s="24"/>
      <c r="W36" s="24"/>
      <c r="X36" s="24">
        <v>1872000</v>
      </c>
      <c r="Y36" s="24">
        <v>-1872000</v>
      </c>
      <c r="Z36" s="6">
        <v>-100</v>
      </c>
      <c r="AA36" s="22">
        <v>1872000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6332170</v>
      </c>
      <c r="D38" s="19">
        <f>SUM(D39:D41)</f>
        <v>0</v>
      </c>
      <c r="E38" s="20">
        <f t="shared" si="7"/>
        <v>16803300</v>
      </c>
      <c r="F38" s="21">
        <f t="shared" si="7"/>
        <v>16902868</v>
      </c>
      <c r="G38" s="21">
        <f t="shared" si="7"/>
        <v>1420295</v>
      </c>
      <c r="H38" s="21">
        <f t="shared" si="7"/>
        <v>1061592</v>
      </c>
      <c r="I38" s="21">
        <f t="shared" si="7"/>
        <v>970405</v>
      </c>
      <c r="J38" s="21">
        <f t="shared" si="7"/>
        <v>3452292</v>
      </c>
      <c r="K38" s="21">
        <f t="shared" si="7"/>
        <v>1136195</v>
      </c>
      <c r="L38" s="21">
        <f t="shared" si="7"/>
        <v>1593085</v>
      </c>
      <c r="M38" s="21">
        <f t="shared" si="7"/>
        <v>1089063</v>
      </c>
      <c r="N38" s="21">
        <f t="shared" si="7"/>
        <v>3818343</v>
      </c>
      <c r="O38" s="21">
        <f t="shared" si="7"/>
        <v>1146490</v>
      </c>
      <c r="P38" s="21">
        <f t="shared" si="7"/>
        <v>1083399</v>
      </c>
      <c r="Q38" s="21">
        <f t="shared" si="7"/>
        <v>1300136</v>
      </c>
      <c r="R38" s="21">
        <f t="shared" si="7"/>
        <v>3530025</v>
      </c>
      <c r="S38" s="21">
        <f t="shared" si="7"/>
        <v>1179464</v>
      </c>
      <c r="T38" s="21">
        <f t="shared" si="7"/>
        <v>1046630</v>
      </c>
      <c r="U38" s="21">
        <f t="shared" si="7"/>
        <v>1485821</v>
      </c>
      <c r="V38" s="21">
        <f t="shared" si="7"/>
        <v>3711915</v>
      </c>
      <c r="W38" s="21">
        <f t="shared" si="7"/>
        <v>14512575</v>
      </c>
      <c r="X38" s="21">
        <f t="shared" si="7"/>
        <v>16902868</v>
      </c>
      <c r="Y38" s="21">
        <f t="shared" si="7"/>
        <v>-2390293</v>
      </c>
      <c r="Z38" s="4">
        <f>+IF(X38&lt;&gt;0,+(Y38/X38)*100,0)</f>
        <v>-14.14134571718835</v>
      </c>
      <c r="AA38" s="19">
        <f>SUM(AA39:AA41)</f>
        <v>16902868</v>
      </c>
    </row>
    <row r="39" spans="1:27" ht="12.75">
      <c r="A39" s="5" t="s">
        <v>42</v>
      </c>
      <c r="B39" s="3"/>
      <c r="C39" s="22">
        <v>508001</v>
      </c>
      <c r="D39" s="22"/>
      <c r="E39" s="23">
        <v>6793150</v>
      </c>
      <c r="F39" s="24">
        <v>7264718</v>
      </c>
      <c r="G39" s="24">
        <v>837637</v>
      </c>
      <c r="H39" s="24">
        <v>429032</v>
      </c>
      <c r="I39" s="24">
        <v>332741</v>
      </c>
      <c r="J39" s="24">
        <v>1599410</v>
      </c>
      <c r="K39" s="24">
        <v>413468</v>
      </c>
      <c r="L39" s="24">
        <v>515656</v>
      </c>
      <c r="M39" s="24">
        <v>398016</v>
      </c>
      <c r="N39" s="24">
        <v>1327140</v>
      </c>
      <c r="O39" s="24">
        <v>436775</v>
      </c>
      <c r="P39" s="24">
        <v>466809</v>
      </c>
      <c r="Q39" s="24">
        <v>455673</v>
      </c>
      <c r="R39" s="24">
        <v>1359257</v>
      </c>
      <c r="S39" s="24">
        <v>388231</v>
      </c>
      <c r="T39" s="24">
        <v>377081</v>
      </c>
      <c r="U39" s="24">
        <v>446558</v>
      </c>
      <c r="V39" s="24">
        <v>1211870</v>
      </c>
      <c r="W39" s="24">
        <v>5497677</v>
      </c>
      <c r="X39" s="24">
        <v>7264718</v>
      </c>
      <c r="Y39" s="24">
        <v>-1767041</v>
      </c>
      <c r="Z39" s="6">
        <v>-24.32</v>
      </c>
      <c r="AA39" s="22">
        <v>7264718</v>
      </c>
    </row>
    <row r="40" spans="1:27" ht="12.75">
      <c r="A40" s="5" t="s">
        <v>43</v>
      </c>
      <c r="B40" s="3"/>
      <c r="C40" s="22">
        <v>5824169</v>
      </c>
      <c r="D40" s="22"/>
      <c r="E40" s="23">
        <v>10010150</v>
      </c>
      <c r="F40" s="24">
        <v>9638150</v>
      </c>
      <c r="G40" s="24">
        <v>582658</v>
      </c>
      <c r="H40" s="24">
        <v>632560</v>
      </c>
      <c r="I40" s="24">
        <v>637664</v>
      </c>
      <c r="J40" s="24">
        <v>1852882</v>
      </c>
      <c r="K40" s="24">
        <v>722727</v>
      </c>
      <c r="L40" s="24">
        <v>1077429</v>
      </c>
      <c r="M40" s="24">
        <v>691047</v>
      </c>
      <c r="N40" s="24">
        <v>2491203</v>
      </c>
      <c r="O40" s="24">
        <v>709715</v>
      </c>
      <c r="P40" s="24">
        <v>616590</v>
      </c>
      <c r="Q40" s="24">
        <v>844463</v>
      </c>
      <c r="R40" s="24">
        <v>2170768</v>
      </c>
      <c r="S40" s="24">
        <v>791233</v>
      </c>
      <c r="T40" s="24">
        <v>669549</v>
      </c>
      <c r="U40" s="24">
        <v>1039263</v>
      </c>
      <c r="V40" s="24">
        <v>2500045</v>
      </c>
      <c r="W40" s="24">
        <v>9014898</v>
      </c>
      <c r="X40" s="24">
        <v>9638150</v>
      </c>
      <c r="Y40" s="24">
        <v>-623252</v>
      </c>
      <c r="Z40" s="6">
        <v>-6.47</v>
      </c>
      <c r="AA40" s="22">
        <v>9638150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20967580</v>
      </c>
      <c r="D42" s="19">
        <f>SUM(D43:D46)</f>
        <v>0</v>
      </c>
      <c r="E42" s="20">
        <f t="shared" si="8"/>
        <v>26787800</v>
      </c>
      <c r="F42" s="21">
        <f t="shared" si="8"/>
        <v>27152865</v>
      </c>
      <c r="G42" s="21">
        <f t="shared" si="8"/>
        <v>2111288</v>
      </c>
      <c r="H42" s="21">
        <f t="shared" si="8"/>
        <v>2273737</v>
      </c>
      <c r="I42" s="21">
        <f t="shared" si="8"/>
        <v>3036352</v>
      </c>
      <c r="J42" s="21">
        <f t="shared" si="8"/>
        <v>7421377</v>
      </c>
      <c r="K42" s="21">
        <f t="shared" si="8"/>
        <v>666110</v>
      </c>
      <c r="L42" s="21">
        <f t="shared" si="8"/>
        <v>2680164</v>
      </c>
      <c r="M42" s="21">
        <f t="shared" si="8"/>
        <v>2013476</v>
      </c>
      <c r="N42" s="21">
        <f t="shared" si="8"/>
        <v>5359750</v>
      </c>
      <c r="O42" s="21">
        <f t="shared" si="8"/>
        <v>296452</v>
      </c>
      <c r="P42" s="21">
        <f t="shared" si="8"/>
        <v>2609238</v>
      </c>
      <c r="Q42" s="21">
        <f t="shared" si="8"/>
        <v>1836315</v>
      </c>
      <c r="R42" s="21">
        <f t="shared" si="8"/>
        <v>4742005</v>
      </c>
      <c r="S42" s="21">
        <f t="shared" si="8"/>
        <v>1881065</v>
      </c>
      <c r="T42" s="21">
        <f t="shared" si="8"/>
        <v>234574</v>
      </c>
      <c r="U42" s="21">
        <f t="shared" si="8"/>
        <v>2892125</v>
      </c>
      <c r="V42" s="21">
        <f t="shared" si="8"/>
        <v>5007764</v>
      </c>
      <c r="W42" s="21">
        <f t="shared" si="8"/>
        <v>22530896</v>
      </c>
      <c r="X42" s="21">
        <f t="shared" si="8"/>
        <v>27152865</v>
      </c>
      <c r="Y42" s="21">
        <f t="shared" si="8"/>
        <v>-4621969</v>
      </c>
      <c r="Z42" s="4">
        <f>+IF(X42&lt;&gt;0,+(Y42/X42)*100,0)</f>
        <v>-17.02203064022894</v>
      </c>
      <c r="AA42" s="19">
        <f>SUM(AA43:AA46)</f>
        <v>27152865</v>
      </c>
    </row>
    <row r="43" spans="1:27" ht="12.75">
      <c r="A43" s="5" t="s">
        <v>46</v>
      </c>
      <c r="B43" s="3"/>
      <c r="C43" s="22">
        <v>11804431</v>
      </c>
      <c r="D43" s="22"/>
      <c r="E43" s="23">
        <v>14183050</v>
      </c>
      <c r="F43" s="24">
        <v>14270050</v>
      </c>
      <c r="G43" s="24">
        <v>1387814</v>
      </c>
      <c r="H43" s="24">
        <v>1397339</v>
      </c>
      <c r="I43" s="24">
        <v>2189040</v>
      </c>
      <c r="J43" s="24">
        <v>4974193</v>
      </c>
      <c r="K43" s="24">
        <v>-254235</v>
      </c>
      <c r="L43" s="24">
        <v>1628302</v>
      </c>
      <c r="M43" s="24">
        <v>973882</v>
      </c>
      <c r="N43" s="24">
        <v>2347949</v>
      </c>
      <c r="O43" s="24">
        <v>-540515</v>
      </c>
      <c r="P43" s="24">
        <v>1907160</v>
      </c>
      <c r="Q43" s="24">
        <v>946480</v>
      </c>
      <c r="R43" s="24">
        <v>2313125</v>
      </c>
      <c r="S43" s="24">
        <v>859605</v>
      </c>
      <c r="T43" s="24">
        <v>103641</v>
      </c>
      <c r="U43" s="24">
        <v>1978910</v>
      </c>
      <c r="V43" s="24">
        <v>2942156</v>
      </c>
      <c r="W43" s="24">
        <v>12577423</v>
      </c>
      <c r="X43" s="24">
        <v>14270050</v>
      </c>
      <c r="Y43" s="24">
        <v>-1692627</v>
      </c>
      <c r="Z43" s="6">
        <v>-11.86</v>
      </c>
      <c r="AA43" s="22">
        <v>14270050</v>
      </c>
    </row>
    <row r="44" spans="1:27" ht="12.75">
      <c r="A44" s="5" t="s">
        <v>47</v>
      </c>
      <c r="B44" s="3"/>
      <c r="C44" s="22">
        <v>2373649</v>
      </c>
      <c r="D44" s="22"/>
      <c r="E44" s="23">
        <v>4802700</v>
      </c>
      <c r="F44" s="24">
        <v>4889900</v>
      </c>
      <c r="G44" s="24">
        <v>279467</v>
      </c>
      <c r="H44" s="24">
        <v>355869</v>
      </c>
      <c r="I44" s="24">
        <v>357065</v>
      </c>
      <c r="J44" s="24">
        <v>992401</v>
      </c>
      <c r="K44" s="24">
        <v>371284</v>
      </c>
      <c r="L44" s="24">
        <v>373640</v>
      </c>
      <c r="M44" s="24">
        <v>482930</v>
      </c>
      <c r="N44" s="24">
        <v>1227854</v>
      </c>
      <c r="O44" s="24">
        <v>366298</v>
      </c>
      <c r="P44" s="24">
        <v>214822</v>
      </c>
      <c r="Q44" s="24">
        <v>400973</v>
      </c>
      <c r="R44" s="24">
        <v>982093</v>
      </c>
      <c r="S44" s="24">
        <v>281647</v>
      </c>
      <c r="T44" s="24">
        <v>-22904</v>
      </c>
      <c r="U44" s="24">
        <v>418460</v>
      </c>
      <c r="V44" s="24">
        <v>677203</v>
      </c>
      <c r="W44" s="24">
        <v>3879551</v>
      </c>
      <c r="X44" s="24">
        <v>4889900</v>
      </c>
      <c r="Y44" s="24">
        <v>-1010349</v>
      </c>
      <c r="Z44" s="6">
        <v>-20.66</v>
      </c>
      <c r="AA44" s="22">
        <v>4889900</v>
      </c>
    </row>
    <row r="45" spans="1:27" ht="12.75">
      <c r="A45" s="5" t="s">
        <v>48</v>
      </c>
      <c r="B45" s="3"/>
      <c r="C45" s="25">
        <v>1773393</v>
      </c>
      <c r="D45" s="25"/>
      <c r="E45" s="26">
        <v>3458100</v>
      </c>
      <c r="F45" s="27">
        <v>3273900</v>
      </c>
      <c r="G45" s="27">
        <v>229529</v>
      </c>
      <c r="H45" s="27">
        <v>254212</v>
      </c>
      <c r="I45" s="27">
        <v>213422</v>
      </c>
      <c r="J45" s="27">
        <v>697163</v>
      </c>
      <c r="K45" s="27">
        <v>239016</v>
      </c>
      <c r="L45" s="27">
        <v>272440</v>
      </c>
      <c r="M45" s="27">
        <v>318468</v>
      </c>
      <c r="N45" s="27">
        <v>829924</v>
      </c>
      <c r="O45" s="27">
        <v>237183</v>
      </c>
      <c r="P45" s="27">
        <v>245813</v>
      </c>
      <c r="Q45" s="27">
        <v>215467</v>
      </c>
      <c r="R45" s="27">
        <v>698463</v>
      </c>
      <c r="S45" s="27">
        <v>224855</v>
      </c>
      <c r="T45" s="27">
        <v>155753</v>
      </c>
      <c r="U45" s="27">
        <v>279992</v>
      </c>
      <c r="V45" s="27">
        <v>660600</v>
      </c>
      <c r="W45" s="27">
        <v>2886150</v>
      </c>
      <c r="X45" s="27">
        <v>3273900</v>
      </c>
      <c r="Y45" s="27">
        <v>-387750</v>
      </c>
      <c r="Z45" s="7">
        <v>-11.84</v>
      </c>
      <c r="AA45" s="25">
        <v>3273900</v>
      </c>
    </row>
    <row r="46" spans="1:27" ht="12.75">
      <c r="A46" s="5" t="s">
        <v>49</v>
      </c>
      <c r="B46" s="3"/>
      <c r="C46" s="22">
        <v>5016107</v>
      </c>
      <c r="D46" s="22"/>
      <c r="E46" s="23">
        <v>4343950</v>
      </c>
      <c r="F46" s="24">
        <v>4719015</v>
      </c>
      <c r="G46" s="24">
        <v>214478</v>
      </c>
      <c r="H46" s="24">
        <v>266317</v>
      </c>
      <c r="I46" s="24">
        <v>276825</v>
      </c>
      <c r="J46" s="24">
        <v>757620</v>
      </c>
      <c r="K46" s="24">
        <v>310045</v>
      </c>
      <c r="L46" s="24">
        <v>405782</v>
      </c>
      <c r="M46" s="24">
        <v>238196</v>
      </c>
      <c r="N46" s="24">
        <v>954023</v>
      </c>
      <c r="O46" s="24">
        <v>233486</v>
      </c>
      <c r="P46" s="24">
        <v>241443</v>
      </c>
      <c r="Q46" s="24">
        <v>273395</v>
      </c>
      <c r="R46" s="24">
        <v>748324</v>
      </c>
      <c r="S46" s="24">
        <v>514958</v>
      </c>
      <c r="T46" s="24">
        <v>-1916</v>
      </c>
      <c r="U46" s="24">
        <v>214763</v>
      </c>
      <c r="V46" s="24">
        <v>727805</v>
      </c>
      <c r="W46" s="24">
        <v>3187772</v>
      </c>
      <c r="X46" s="24">
        <v>4719015</v>
      </c>
      <c r="Y46" s="24">
        <v>-1531243</v>
      </c>
      <c r="Z46" s="6">
        <v>-32.45</v>
      </c>
      <c r="AA46" s="22">
        <v>4719015</v>
      </c>
    </row>
    <row r="47" spans="1:27" ht="12.75">
      <c r="A47" s="2" t="s">
        <v>50</v>
      </c>
      <c r="B47" s="8" t="s">
        <v>51</v>
      </c>
      <c r="C47" s="19">
        <v>200000</v>
      </c>
      <c r="D47" s="19"/>
      <c r="E47" s="20">
        <v>200000</v>
      </c>
      <c r="F47" s="21">
        <v>200000</v>
      </c>
      <c r="G47" s="21"/>
      <c r="H47" s="21"/>
      <c r="I47" s="21">
        <v>66667</v>
      </c>
      <c r="J47" s="21">
        <v>66667</v>
      </c>
      <c r="K47" s="21"/>
      <c r="L47" s="21">
        <v>66667</v>
      </c>
      <c r="M47" s="21"/>
      <c r="N47" s="21">
        <v>66667</v>
      </c>
      <c r="O47" s="21"/>
      <c r="P47" s="21"/>
      <c r="Q47" s="21"/>
      <c r="R47" s="21"/>
      <c r="S47" s="21">
        <v>66667</v>
      </c>
      <c r="T47" s="21"/>
      <c r="U47" s="21"/>
      <c r="V47" s="21">
        <v>66667</v>
      </c>
      <c r="W47" s="21">
        <v>200001</v>
      </c>
      <c r="X47" s="21">
        <v>200000</v>
      </c>
      <c r="Y47" s="21">
        <v>1</v>
      </c>
      <c r="Z47" s="4"/>
      <c r="AA47" s="19">
        <v>200000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58447106</v>
      </c>
      <c r="D48" s="40">
        <f>+D28+D32+D38+D42+D47</f>
        <v>0</v>
      </c>
      <c r="E48" s="41">
        <f t="shared" si="9"/>
        <v>70892440</v>
      </c>
      <c r="F48" s="42">
        <f t="shared" si="9"/>
        <v>73490368</v>
      </c>
      <c r="G48" s="42">
        <f t="shared" si="9"/>
        <v>4845514</v>
      </c>
      <c r="H48" s="42">
        <f t="shared" si="9"/>
        <v>5466746</v>
      </c>
      <c r="I48" s="42">
        <f t="shared" si="9"/>
        <v>5441041</v>
      </c>
      <c r="J48" s="42">
        <f t="shared" si="9"/>
        <v>15753301</v>
      </c>
      <c r="K48" s="42">
        <f t="shared" si="9"/>
        <v>3444150</v>
      </c>
      <c r="L48" s="42">
        <f t="shared" si="9"/>
        <v>6215270</v>
      </c>
      <c r="M48" s="42">
        <f t="shared" si="9"/>
        <v>5344701</v>
      </c>
      <c r="N48" s="42">
        <f t="shared" si="9"/>
        <v>15004121</v>
      </c>
      <c r="O48" s="42">
        <f t="shared" si="9"/>
        <v>3375146</v>
      </c>
      <c r="P48" s="42">
        <f t="shared" si="9"/>
        <v>4304527</v>
      </c>
      <c r="Q48" s="42">
        <f t="shared" si="9"/>
        <v>5035454</v>
      </c>
      <c r="R48" s="42">
        <f t="shared" si="9"/>
        <v>12715127</v>
      </c>
      <c r="S48" s="42">
        <f t="shared" si="9"/>
        <v>4558481</v>
      </c>
      <c r="T48" s="42">
        <f t="shared" si="9"/>
        <v>2609867</v>
      </c>
      <c r="U48" s="42">
        <f t="shared" si="9"/>
        <v>6715293</v>
      </c>
      <c r="V48" s="42">
        <f t="shared" si="9"/>
        <v>13883641</v>
      </c>
      <c r="W48" s="42">
        <f t="shared" si="9"/>
        <v>57356190</v>
      </c>
      <c r="X48" s="42">
        <f t="shared" si="9"/>
        <v>73490368</v>
      </c>
      <c r="Y48" s="42">
        <f t="shared" si="9"/>
        <v>-16134178</v>
      </c>
      <c r="Z48" s="43">
        <f>+IF(X48&lt;&gt;0,+(Y48/X48)*100,0)</f>
        <v>-21.954139622759815</v>
      </c>
      <c r="AA48" s="40">
        <f>+AA28+AA32+AA38+AA42+AA47</f>
        <v>73490368</v>
      </c>
    </row>
    <row r="49" spans="1:27" ht="12.75">
      <c r="A49" s="14" t="s">
        <v>87</v>
      </c>
      <c r="B49" s="15"/>
      <c r="C49" s="44">
        <f aca="true" t="shared" si="10" ref="C49:Y49">+C25-C48</f>
        <v>8699444</v>
      </c>
      <c r="D49" s="44">
        <f>+D25-D48</f>
        <v>0</v>
      </c>
      <c r="E49" s="45">
        <f t="shared" si="10"/>
        <v>20248010</v>
      </c>
      <c r="F49" s="46">
        <f t="shared" si="10"/>
        <v>29338972</v>
      </c>
      <c r="G49" s="46">
        <f t="shared" si="10"/>
        <v>6968565</v>
      </c>
      <c r="H49" s="46">
        <f t="shared" si="10"/>
        <v>-1403866</v>
      </c>
      <c r="I49" s="46">
        <f t="shared" si="10"/>
        <v>-1756699</v>
      </c>
      <c r="J49" s="46">
        <f t="shared" si="10"/>
        <v>3808000</v>
      </c>
      <c r="K49" s="46">
        <f t="shared" si="10"/>
        <v>691355</v>
      </c>
      <c r="L49" s="46">
        <f t="shared" si="10"/>
        <v>-1946837</v>
      </c>
      <c r="M49" s="46">
        <f t="shared" si="10"/>
        <v>5374785</v>
      </c>
      <c r="N49" s="46">
        <f t="shared" si="10"/>
        <v>4119303</v>
      </c>
      <c r="O49" s="46">
        <f t="shared" si="10"/>
        <v>285035</v>
      </c>
      <c r="P49" s="46">
        <f t="shared" si="10"/>
        <v>-390447</v>
      </c>
      <c r="Q49" s="46">
        <f t="shared" si="10"/>
        <v>8780737</v>
      </c>
      <c r="R49" s="46">
        <f t="shared" si="10"/>
        <v>8675325</v>
      </c>
      <c r="S49" s="46">
        <f t="shared" si="10"/>
        <v>-1679827</v>
      </c>
      <c r="T49" s="46">
        <f t="shared" si="10"/>
        <v>2940058</v>
      </c>
      <c r="U49" s="46">
        <f t="shared" si="10"/>
        <v>-659000</v>
      </c>
      <c r="V49" s="46">
        <f t="shared" si="10"/>
        <v>601231</v>
      </c>
      <c r="W49" s="46">
        <f t="shared" si="10"/>
        <v>17203859</v>
      </c>
      <c r="X49" s="46">
        <f>IF(F25=F48,0,X25-X48)</f>
        <v>29338972</v>
      </c>
      <c r="Y49" s="46">
        <f t="shared" si="10"/>
        <v>-12135113</v>
      </c>
      <c r="Z49" s="47">
        <f>+IF(X49&lt;&gt;0,+(Y49/X49)*100,0)</f>
        <v>-41.36175255220258</v>
      </c>
      <c r="AA49" s="44">
        <f>+AA25-AA48</f>
        <v>29338972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202565435</v>
      </c>
      <c r="D5" s="19">
        <f>SUM(D6:D8)</f>
        <v>0</v>
      </c>
      <c r="E5" s="20">
        <f t="shared" si="0"/>
        <v>224298242</v>
      </c>
      <c r="F5" s="21">
        <f t="shared" si="0"/>
        <v>241413235</v>
      </c>
      <c r="G5" s="21">
        <f t="shared" si="0"/>
        <v>35327358</v>
      </c>
      <c r="H5" s="21">
        <f t="shared" si="0"/>
        <v>4369035</v>
      </c>
      <c r="I5" s="21">
        <f t="shared" si="0"/>
        <v>4435066</v>
      </c>
      <c r="J5" s="21">
        <f t="shared" si="0"/>
        <v>44131459</v>
      </c>
      <c r="K5" s="21">
        <f t="shared" si="0"/>
        <v>4376902</v>
      </c>
      <c r="L5" s="21">
        <f t="shared" si="0"/>
        <v>4329402</v>
      </c>
      <c r="M5" s="21">
        <f t="shared" si="0"/>
        <v>20571983</v>
      </c>
      <c r="N5" s="21">
        <f t="shared" si="0"/>
        <v>29278287</v>
      </c>
      <c r="O5" s="21">
        <f t="shared" si="0"/>
        <v>4352416</v>
      </c>
      <c r="P5" s="21">
        <f t="shared" si="0"/>
        <v>7198272</v>
      </c>
      <c r="Q5" s="21">
        <f t="shared" si="0"/>
        <v>18731004</v>
      </c>
      <c r="R5" s="21">
        <f t="shared" si="0"/>
        <v>30281692</v>
      </c>
      <c r="S5" s="21">
        <f t="shared" si="0"/>
        <v>3715117</v>
      </c>
      <c r="T5" s="21">
        <f t="shared" si="0"/>
        <v>3908907</v>
      </c>
      <c r="U5" s="21">
        <f t="shared" si="0"/>
        <v>4138669</v>
      </c>
      <c r="V5" s="21">
        <f t="shared" si="0"/>
        <v>11762693</v>
      </c>
      <c r="W5" s="21">
        <f t="shared" si="0"/>
        <v>115454131</v>
      </c>
      <c r="X5" s="21">
        <f t="shared" si="0"/>
        <v>241413235</v>
      </c>
      <c r="Y5" s="21">
        <f t="shared" si="0"/>
        <v>-125959104</v>
      </c>
      <c r="Z5" s="4">
        <f>+IF(X5&lt;&gt;0,+(Y5/X5)*100,0)</f>
        <v>-52.17572433425202</v>
      </c>
      <c r="AA5" s="19">
        <f>SUM(AA6:AA8)</f>
        <v>241413235</v>
      </c>
    </row>
    <row r="6" spans="1:27" ht="12.75">
      <c r="A6" s="5" t="s">
        <v>32</v>
      </c>
      <c r="B6" s="3"/>
      <c r="C6" s="22">
        <v>26930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202538505</v>
      </c>
      <c r="D7" s="25"/>
      <c r="E7" s="26">
        <v>224298242</v>
      </c>
      <c r="F7" s="27">
        <v>241413235</v>
      </c>
      <c r="G7" s="27">
        <v>35327358</v>
      </c>
      <c r="H7" s="27">
        <v>4369035</v>
      </c>
      <c r="I7" s="27">
        <v>4435066</v>
      </c>
      <c r="J7" s="27">
        <v>44131459</v>
      </c>
      <c r="K7" s="27">
        <v>4376902</v>
      </c>
      <c r="L7" s="27">
        <v>4329402</v>
      </c>
      <c r="M7" s="27">
        <v>20571983</v>
      </c>
      <c r="N7" s="27">
        <v>29278287</v>
      </c>
      <c r="O7" s="27">
        <v>4352416</v>
      </c>
      <c r="P7" s="27">
        <v>7198272</v>
      </c>
      <c r="Q7" s="27">
        <v>18731004</v>
      </c>
      <c r="R7" s="27">
        <v>30281692</v>
      </c>
      <c r="S7" s="27">
        <v>3715117</v>
      </c>
      <c r="T7" s="27">
        <v>3908907</v>
      </c>
      <c r="U7" s="27">
        <v>4138669</v>
      </c>
      <c r="V7" s="27">
        <v>11762693</v>
      </c>
      <c r="W7" s="27">
        <v>115454131</v>
      </c>
      <c r="X7" s="27">
        <v>241413235</v>
      </c>
      <c r="Y7" s="27">
        <v>-125959104</v>
      </c>
      <c r="Z7" s="7">
        <v>-52.18</v>
      </c>
      <c r="AA7" s="25">
        <v>241413235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29415706</v>
      </c>
      <c r="D9" s="19">
        <f>SUM(D10:D14)</f>
        <v>0</v>
      </c>
      <c r="E9" s="20">
        <f t="shared" si="1"/>
        <v>28946412</v>
      </c>
      <c r="F9" s="21">
        <f t="shared" si="1"/>
        <v>31214436</v>
      </c>
      <c r="G9" s="21">
        <f t="shared" si="1"/>
        <v>495991</v>
      </c>
      <c r="H9" s="21">
        <f t="shared" si="1"/>
        <v>421830</v>
      </c>
      <c r="I9" s="21">
        <f t="shared" si="1"/>
        <v>514856</v>
      </c>
      <c r="J9" s="21">
        <f t="shared" si="1"/>
        <v>1432677</v>
      </c>
      <c r="K9" s="21">
        <f t="shared" si="1"/>
        <v>454606</v>
      </c>
      <c r="L9" s="21">
        <f t="shared" si="1"/>
        <v>367286</v>
      </c>
      <c r="M9" s="21">
        <f t="shared" si="1"/>
        <v>1340568</v>
      </c>
      <c r="N9" s="21">
        <f t="shared" si="1"/>
        <v>2162460</v>
      </c>
      <c r="O9" s="21">
        <f t="shared" si="1"/>
        <v>380845</v>
      </c>
      <c r="P9" s="21">
        <f t="shared" si="1"/>
        <v>366997</v>
      </c>
      <c r="Q9" s="21">
        <f t="shared" si="1"/>
        <v>393831</v>
      </c>
      <c r="R9" s="21">
        <f t="shared" si="1"/>
        <v>1141673</v>
      </c>
      <c r="S9" s="21">
        <f t="shared" si="1"/>
        <v>35393</v>
      </c>
      <c r="T9" s="21">
        <f t="shared" si="1"/>
        <v>10621</v>
      </c>
      <c r="U9" s="21">
        <f t="shared" si="1"/>
        <v>132912</v>
      </c>
      <c r="V9" s="21">
        <f t="shared" si="1"/>
        <v>178926</v>
      </c>
      <c r="W9" s="21">
        <f t="shared" si="1"/>
        <v>4915736</v>
      </c>
      <c r="X9" s="21">
        <f t="shared" si="1"/>
        <v>31214436</v>
      </c>
      <c r="Y9" s="21">
        <f t="shared" si="1"/>
        <v>-26298700</v>
      </c>
      <c r="Z9" s="4">
        <f>+IF(X9&lt;&gt;0,+(Y9/X9)*100,0)</f>
        <v>-84.25172250429257</v>
      </c>
      <c r="AA9" s="19">
        <f>SUM(AA10:AA14)</f>
        <v>31214436</v>
      </c>
    </row>
    <row r="10" spans="1:27" ht="12.75">
      <c r="A10" s="5" t="s">
        <v>36</v>
      </c>
      <c r="B10" s="3"/>
      <c r="C10" s="22">
        <v>6157842</v>
      </c>
      <c r="D10" s="22"/>
      <c r="E10" s="23">
        <v>8670815</v>
      </c>
      <c r="F10" s="24">
        <v>8897822</v>
      </c>
      <c r="G10" s="24">
        <v>58028</v>
      </c>
      <c r="H10" s="24">
        <v>61470</v>
      </c>
      <c r="I10" s="24">
        <v>47067</v>
      </c>
      <c r="J10" s="24">
        <v>166565</v>
      </c>
      <c r="K10" s="24">
        <v>65591</v>
      </c>
      <c r="L10" s="24">
        <v>59906</v>
      </c>
      <c r="M10" s="24">
        <v>43811</v>
      </c>
      <c r="N10" s="24">
        <v>169308</v>
      </c>
      <c r="O10" s="24">
        <v>27999</v>
      </c>
      <c r="P10" s="24">
        <v>35232</v>
      </c>
      <c r="Q10" s="24">
        <v>24567</v>
      </c>
      <c r="R10" s="24">
        <v>87798</v>
      </c>
      <c r="S10" s="24">
        <v>12233</v>
      </c>
      <c r="T10" s="24">
        <v>33134</v>
      </c>
      <c r="U10" s="24">
        <v>51778</v>
      </c>
      <c r="V10" s="24">
        <v>97145</v>
      </c>
      <c r="W10" s="24">
        <v>520816</v>
      </c>
      <c r="X10" s="24">
        <v>8897822</v>
      </c>
      <c r="Y10" s="24">
        <v>-8377006</v>
      </c>
      <c r="Z10" s="6">
        <v>-94.15</v>
      </c>
      <c r="AA10" s="22">
        <v>8897822</v>
      </c>
    </row>
    <row r="11" spans="1:27" ht="12.75">
      <c r="A11" s="5" t="s">
        <v>37</v>
      </c>
      <c r="B11" s="3"/>
      <c r="C11" s="22">
        <v>1933061</v>
      </c>
      <c r="D11" s="22"/>
      <c r="E11" s="23">
        <v>2846186</v>
      </c>
      <c r="F11" s="24">
        <v>3388686</v>
      </c>
      <c r="G11" s="24">
        <v>91308</v>
      </c>
      <c r="H11" s="24">
        <v>109858</v>
      </c>
      <c r="I11" s="24">
        <v>243902</v>
      </c>
      <c r="J11" s="24">
        <v>445068</v>
      </c>
      <c r="K11" s="24">
        <v>69708</v>
      </c>
      <c r="L11" s="24">
        <v>72893</v>
      </c>
      <c r="M11" s="24">
        <v>1137278</v>
      </c>
      <c r="N11" s="24">
        <v>1279879</v>
      </c>
      <c r="O11" s="24">
        <v>141769</v>
      </c>
      <c r="P11" s="24">
        <v>149616</v>
      </c>
      <c r="Q11" s="24">
        <v>107210</v>
      </c>
      <c r="R11" s="24">
        <v>398595</v>
      </c>
      <c r="S11" s="24">
        <v>-5060</v>
      </c>
      <c r="T11" s="24">
        <v>-26115</v>
      </c>
      <c r="U11" s="24">
        <v>-8580</v>
      </c>
      <c r="V11" s="24">
        <v>-39755</v>
      </c>
      <c r="W11" s="24">
        <v>2083787</v>
      </c>
      <c r="X11" s="24">
        <v>3388686</v>
      </c>
      <c r="Y11" s="24">
        <v>-1304899</v>
      </c>
      <c r="Z11" s="6">
        <v>-38.51</v>
      </c>
      <c r="AA11" s="22">
        <v>3388686</v>
      </c>
    </row>
    <row r="12" spans="1:27" ht="12.75">
      <c r="A12" s="5" t="s">
        <v>38</v>
      </c>
      <c r="B12" s="3"/>
      <c r="C12" s="22">
        <v>21324803</v>
      </c>
      <c r="D12" s="22"/>
      <c r="E12" s="23">
        <v>16572497</v>
      </c>
      <c r="F12" s="24">
        <v>16572497</v>
      </c>
      <c r="G12" s="24">
        <v>346655</v>
      </c>
      <c r="H12" s="24">
        <v>250502</v>
      </c>
      <c r="I12" s="24">
        <v>223887</v>
      </c>
      <c r="J12" s="24">
        <v>821044</v>
      </c>
      <c r="K12" s="24">
        <v>319307</v>
      </c>
      <c r="L12" s="24">
        <v>234487</v>
      </c>
      <c r="M12" s="24">
        <v>159479</v>
      </c>
      <c r="N12" s="24">
        <v>713273</v>
      </c>
      <c r="O12" s="24">
        <v>211077</v>
      </c>
      <c r="P12" s="24">
        <v>182149</v>
      </c>
      <c r="Q12" s="24">
        <v>258454</v>
      </c>
      <c r="R12" s="24">
        <v>651680</v>
      </c>
      <c r="S12" s="24">
        <v>28220</v>
      </c>
      <c r="T12" s="24">
        <v>20280</v>
      </c>
      <c r="U12" s="24">
        <v>89714</v>
      </c>
      <c r="V12" s="24">
        <v>138214</v>
      </c>
      <c r="W12" s="24">
        <v>2324211</v>
      </c>
      <c r="X12" s="24">
        <v>16572497</v>
      </c>
      <c r="Y12" s="24">
        <v>-14248286</v>
      </c>
      <c r="Z12" s="6">
        <v>-85.98</v>
      </c>
      <c r="AA12" s="22">
        <v>16572497</v>
      </c>
    </row>
    <row r="13" spans="1:27" ht="12.75">
      <c r="A13" s="5" t="s">
        <v>39</v>
      </c>
      <c r="B13" s="3"/>
      <c r="C13" s="22"/>
      <c r="D13" s="22"/>
      <c r="E13" s="23">
        <v>856914</v>
      </c>
      <c r="F13" s="24">
        <v>2355431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v>3600</v>
      </c>
      <c r="R13" s="24">
        <v>3600</v>
      </c>
      <c r="S13" s="24"/>
      <c r="T13" s="24">
        <v>-16678</v>
      </c>
      <c r="U13" s="24"/>
      <c r="V13" s="24">
        <v>-16678</v>
      </c>
      <c r="W13" s="24">
        <v>-13078</v>
      </c>
      <c r="X13" s="24">
        <v>2355431</v>
      </c>
      <c r="Y13" s="24">
        <v>-2368509</v>
      </c>
      <c r="Z13" s="6">
        <v>-100.56</v>
      </c>
      <c r="AA13" s="22">
        <v>2355431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6029450</v>
      </c>
      <c r="D15" s="19">
        <f>SUM(D16:D18)</f>
        <v>0</v>
      </c>
      <c r="E15" s="20">
        <f t="shared" si="2"/>
        <v>13338959</v>
      </c>
      <c r="F15" s="21">
        <f t="shared" si="2"/>
        <v>16791178</v>
      </c>
      <c r="G15" s="21">
        <f t="shared" si="2"/>
        <v>606822</v>
      </c>
      <c r="H15" s="21">
        <f t="shared" si="2"/>
        <v>670902</v>
      </c>
      <c r="I15" s="21">
        <f t="shared" si="2"/>
        <v>297124</v>
      </c>
      <c r="J15" s="21">
        <f t="shared" si="2"/>
        <v>1574848</v>
      </c>
      <c r="K15" s="21">
        <f t="shared" si="2"/>
        <v>298532</v>
      </c>
      <c r="L15" s="21">
        <f t="shared" si="2"/>
        <v>569243</v>
      </c>
      <c r="M15" s="21">
        <f t="shared" si="2"/>
        <v>444668</v>
      </c>
      <c r="N15" s="21">
        <f t="shared" si="2"/>
        <v>1312443</v>
      </c>
      <c r="O15" s="21">
        <f t="shared" si="2"/>
        <v>579781</v>
      </c>
      <c r="P15" s="21">
        <f t="shared" si="2"/>
        <v>-38272</v>
      </c>
      <c r="Q15" s="21">
        <f t="shared" si="2"/>
        <v>602934</v>
      </c>
      <c r="R15" s="21">
        <f t="shared" si="2"/>
        <v>1144443</v>
      </c>
      <c r="S15" s="21">
        <f t="shared" si="2"/>
        <v>11760</v>
      </c>
      <c r="T15" s="21">
        <f t="shared" si="2"/>
        <v>2758</v>
      </c>
      <c r="U15" s="21">
        <f t="shared" si="2"/>
        <v>273835</v>
      </c>
      <c r="V15" s="21">
        <f t="shared" si="2"/>
        <v>288353</v>
      </c>
      <c r="W15" s="21">
        <f t="shared" si="2"/>
        <v>4320087</v>
      </c>
      <c r="X15" s="21">
        <f t="shared" si="2"/>
        <v>16791178</v>
      </c>
      <c r="Y15" s="21">
        <f t="shared" si="2"/>
        <v>-12471091</v>
      </c>
      <c r="Z15" s="4">
        <f>+IF(X15&lt;&gt;0,+(Y15/X15)*100,0)</f>
        <v>-74.27168600082734</v>
      </c>
      <c r="AA15" s="19">
        <f>SUM(AA16:AA18)</f>
        <v>16791178</v>
      </c>
    </row>
    <row r="16" spans="1:27" ht="12.75">
      <c r="A16" s="5" t="s">
        <v>42</v>
      </c>
      <c r="B16" s="3"/>
      <c r="C16" s="22">
        <v>3601507</v>
      </c>
      <c r="D16" s="22"/>
      <c r="E16" s="23">
        <v>5319534</v>
      </c>
      <c r="F16" s="24">
        <v>8654253</v>
      </c>
      <c r="G16" s="24">
        <v>35432</v>
      </c>
      <c r="H16" s="24">
        <v>14284</v>
      </c>
      <c r="I16" s="24">
        <v>22586</v>
      </c>
      <c r="J16" s="24">
        <v>72302</v>
      </c>
      <c r="K16" s="24">
        <v>40977</v>
      </c>
      <c r="L16" s="24">
        <v>18799</v>
      </c>
      <c r="M16" s="24">
        <v>25367</v>
      </c>
      <c r="N16" s="24">
        <v>85143</v>
      </c>
      <c r="O16" s="24">
        <v>9643</v>
      </c>
      <c r="P16" s="24">
        <v>40586</v>
      </c>
      <c r="Q16" s="24">
        <v>20638</v>
      </c>
      <c r="R16" s="24">
        <v>70867</v>
      </c>
      <c r="S16" s="24">
        <v>60</v>
      </c>
      <c r="T16" s="24">
        <v>30</v>
      </c>
      <c r="U16" s="24">
        <v>15803</v>
      </c>
      <c r="V16" s="24">
        <v>15893</v>
      </c>
      <c r="W16" s="24">
        <v>244205</v>
      </c>
      <c r="X16" s="24">
        <v>8654253</v>
      </c>
      <c r="Y16" s="24">
        <v>-8410048</v>
      </c>
      <c r="Z16" s="6">
        <v>-97.18</v>
      </c>
      <c r="AA16" s="22">
        <v>8654253</v>
      </c>
    </row>
    <row r="17" spans="1:27" ht="12.75">
      <c r="A17" s="5" t="s">
        <v>43</v>
      </c>
      <c r="B17" s="3"/>
      <c r="C17" s="22">
        <v>2427943</v>
      </c>
      <c r="D17" s="22"/>
      <c r="E17" s="23">
        <v>8019425</v>
      </c>
      <c r="F17" s="24">
        <v>8136925</v>
      </c>
      <c r="G17" s="24">
        <v>571390</v>
      </c>
      <c r="H17" s="24">
        <v>656618</v>
      </c>
      <c r="I17" s="24">
        <v>274538</v>
      </c>
      <c r="J17" s="24">
        <v>1502546</v>
      </c>
      <c r="K17" s="24">
        <v>257555</v>
      </c>
      <c r="L17" s="24">
        <v>550444</v>
      </c>
      <c r="M17" s="24">
        <v>419301</v>
      </c>
      <c r="N17" s="24">
        <v>1227300</v>
      </c>
      <c r="O17" s="24">
        <v>570138</v>
      </c>
      <c r="P17" s="24">
        <v>-78858</v>
      </c>
      <c r="Q17" s="24">
        <v>582296</v>
      </c>
      <c r="R17" s="24">
        <v>1073576</v>
      </c>
      <c r="S17" s="24">
        <v>11700</v>
      </c>
      <c r="T17" s="24">
        <v>2728</v>
      </c>
      <c r="U17" s="24">
        <v>258032</v>
      </c>
      <c r="V17" s="24">
        <v>272460</v>
      </c>
      <c r="W17" s="24">
        <v>4075882</v>
      </c>
      <c r="X17" s="24">
        <v>8136925</v>
      </c>
      <c r="Y17" s="24">
        <v>-4061043</v>
      </c>
      <c r="Z17" s="6">
        <v>-49.91</v>
      </c>
      <c r="AA17" s="22">
        <v>8136925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159544151</v>
      </c>
      <c r="D19" s="19">
        <f>SUM(D20:D23)</f>
        <v>0</v>
      </c>
      <c r="E19" s="20">
        <f t="shared" si="3"/>
        <v>212609078</v>
      </c>
      <c r="F19" s="21">
        <f t="shared" si="3"/>
        <v>205667468</v>
      </c>
      <c r="G19" s="21">
        <f t="shared" si="3"/>
        <v>15021738</v>
      </c>
      <c r="H19" s="21">
        <f t="shared" si="3"/>
        <v>14696546</v>
      </c>
      <c r="I19" s="21">
        <f t="shared" si="3"/>
        <v>14699627</v>
      </c>
      <c r="J19" s="21">
        <f t="shared" si="3"/>
        <v>44417911</v>
      </c>
      <c r="K19" s="21">
        <f t="shared" si="3"/>
        <v>14800145</v>
      </c>
      <c r="L19" s="21">
        <f t="shared" si="3"/>
        <v>14904246</v>
      </c>
      <c r="M19" s="21">
        <f t="shared" si="3"/>
        <v>14601954</v>
      </c>
      <c r="N19" s="21">
        <f t="shared" si="3"/>
        <v>44306345</v>
      </c>
      <c r="O19" s="21">
        <f t="shared" si="3"/>
        <v>16474058</v>
      </c>
      <c r="P19" s="21">
        <f t="shared" si="3"/>
        <v>10661675</v>
      </c>
      <c r="Q19" s="21">
        <f t="shared" si="3"/>
        <v>16580720</v>
      </c>
      <c r="R19" s="21">
        <f t="shared" si="3"/>
        <v>43716453</v>
      </c>
      <c r="S19" s="21">
        <f t="shared" si="3"/>
        <v>13820282</v>
      </c>
      <c r="T19" s="21">
        <f t="shared" si="3"/>
        <v>12785599</v>
      </c>
      <c r="U19" s="21">
        <f t="shared" si="3"/>
        <v>13920074</v>
      </c>
      <c r="V19" s="21">
        <f t="shared" si="3"/>
        <v>40525955</v>
      </c>
      <c r="W19" s="21">
        <f t="shared" si="3"/>
        <v>172966664</v>
      </c>
      <c r="X19" s="21">
        <f t="shared" si="3"/>
        <v>205667468</v>
      </c>
      <c r="Y19" s="21">
        <f t="shared" si="3"/>
        <v>-32700804</v>
      </c>
      <c r="Z19" s="4">
        <f>+IF(X19&lt;&gt;0,+(Y19/X19)*100,0)</f>
        <v>-15.899842750045428</v>
      </c>
      <c r="AA19" s="19">
        <f>SUM(AA20:AA23)</f>
        <v>205667468</v>
      </c>
    </row>
    <row r="20" spans="1:27" ht="12.75">
      <c r="A20" s="5" t="s">
        <v>46</v>
      </c>
      <c r="B20" s="3"/>
      <c r="C20" s="22">
        <v>108452365</v>
      </c>
      <c r="D20" s="22"/>
      <c r="E20" s="23">
        <v>152259023</v>
      </c>
      <c r="F20" s="24">
        <v>146445413</v>
      </c>
      <c r="G20" s="24">
        <v>10072806</v>
      </c>
      <c r="H20" s="24">
        <v>10153646</v>
      </c>
      <c r="I20" s="24">
        <v>10362869</v>
      </c>
      <c r="J20" s="24">
        <v>30589321</v>
      </c>
      <c r="K20" s="24">
        <v>10079687</v>
      </c>
      <c r="L20" s="24">
        <v>10231867</v>
      </c>
      <c r="M20" s="24">
        <v>9917653</v>
      </c>
      <c r="N20" s="24">
        <v>30229207</v>
      </c>
      <c r="O20" s="24">
        <v>11228527</v>
      </c>
      <c r="P20" s="24">
        <v>7408113</v>
      </c>
      <c r="Q20" s="24">
        <v>11912102</v>
      </c>
      <c r="R20" s="24">
        <v>30548742</v>
      </c>
      <c r="S20" s="24">
        <v>9614845</v>
      </c>
      <c r="T20" s="24">
        <v>8651212</v>
      </c>
      <c r="U20" s="24">
        <v>9177764</v>
      </c>
      <c r="V20" s="24">
        <v>27443821</v>
      </c>
      <c r="W20" s="24">
        <v>118811091</v>
      </c>
      <c r="X20" s="24">
        <v>146445413</v>
      </c>
      <c r="Y20" s="24">
        <v>-27634322</v>
      </c>
      <c r="Z20" s="6">
        <v>-18.87</v>
      </c>
      <c r="AA20" s="22">
        <v>146445413</v>
      </c>
    </row>
    <row r="21" spans="1:27" ht="12.75">
      <c r="A21" s="5" t="s">
        <v>47</v>
      </c>
      <c r="B21" s="3"/>
      <c r="C21" s="22">
        <v>19486899</v>
      </c>
      <c r="D21" s="22"/>
      <c r="E21" s="23">
        <v>25181875</v>
      </c>
      <c r="F21" s="24">
        <v>23581875</v>
      </c>
      <c r="G21" s="24">
        <v>1994296</v>
      </c>
      <c r="H21" s="24">
        <v>1624268</v>
      </c>
      <c r="I21" s="24">
        <v>1471550</v>
      </c>
      <c r="J21" s="24">
        <v>5090114</v>
      </c>
      <c r="K21" s="24">
        <v>1885374</v>
      </c>
      <c r="L21" s="24">
        <v>1860974</v>
      </c>
      <c r="M21" s="24">
        <v>1869986</v>
      </c>
      <c r="N21" s="24">
        <v>5616334</v>
      </c>
      <c r="O21" s="24">
        <v>2433921</v>
      </c>
      <c r="P21" s="24">
        <v>468341</v>
      </c>
      <c r="Q21" s="24">
        <v>1893498</v>
      </c>
      <c r="R21" s="24">
        <v>4795760</v>
      </c>
      <c r="S21" s="24">
        <v>1451505</v>
      </c>
      <c r="T21" s="24">
        <v>1386482</v>
      </c>
      <c r="U21" s="24">
        <v>1973074</v>
      </c>
      <c r="V21" s="24">
        <v>4811061</v>
      </c>
      <c r="W21" s="24">
        <v>20313269</v>
      </c>
      <c r="X21" s="24">
        <v>23581875</v>
      </c>
      <c r="Y21" s="24">
        <v>-3268606</v>
      </c>
      <c r="Z21" s="6">
        <v>-13.86</v>
      </c>
      <c r="AA21" s="22">
        <v>23581875</v>
      </c>
    </row>
    <row r="22" spans="1:27" ht="12.75">
      <c r="A22" s="5" t="s">
        <v>48</v>
      </c>
      <c r="B22" s="3"/>
      <c r="C22" s="25">
        <v>16236015</v>
      </c>
      <c r="D22" s="25"/>
      <c r="E22" s="26">
        <v>18009422</v>
      </c>
      <c r="F22" s="27">
        <v>18009422</v>
      </c>
      <c r="G22" s="27">
        <v>1442866</v>
      </c>
      <c r="H22" s="27">
        <v>1437641</v>
      </c>
      <c r="I22" s="27">
        <v>1395889</v>
      </c>
      <c r="J22" s="27">
        <v>4276396</v>
      </c>
      <c r="K22" s="27">
        <v>1384065</v>
      </c>
      <c r="L22" s="27">
        <v>1361643</v>
      </c>
      <c r="M22" s="27">
        <v>1366758</v>
      </c>
      <c r="N22" s="27">
        <v>4112466</v>
      </c>
      <c r="O22" s="27">
        <v>1371072</v>
      </c>
      <c r="P22" s="27">
        <v>1353072</v>
      </c>
      <c r="Q22" s="27">
        <v>1339371</v>
      </c>
      <c r="R22" s="27">
        <v>4063515</v>
      </c>
      <c r="S22" s="27">
        <v>1320627</v>
      </c>
      <c r="T22" s="27">
        <v>1312987</v>
      </c>
      <c r="U22" s="27">
        <v>1334018</v>
      </c>
      <c r="V22" s="27">
        <v>3967632</v>
      </c>
      <c r="W22" s="27">
        <v>16420009</v>
      </c>
      <c r="X22" s="27">
        <v>18009422</v>
      </c>
      <c r="Y22" s="27">
        <v>-1589413</v>
      </c>
      <c r="Z22" s="7">
        <v>-8.83</v>
      </c>
      <c r="AA22" s="25">
        <v>18009422</v>
      </c>
    </row>
    <row r="23" spans="1:27" ht="12.75">
      <c r="A23" s="5" t="s">
        <v>49</v>
      </c>
      <c r="B23" s="3"/>
      <c r="C23" s="22">
        <v>15368872</v>
      </c>
      <c r="D23" s="22"/>
      <c r="E23" s="23">
        <v>17158758</v>
      </c>
      <c r="F23" s="24">
        <v>17630758</v>
      </c>
      <c r="G23" s="24">
        <v>1511770</v>
      </c>
      <c r="H23" s="24">
        <v>1480991</v>
      </c>
      <c r="I23" s="24">
        <v>1469319</v>
      </c>
      <c r="J23" s="24">
        <v>4462080</v>
      </c>
      <c r="K23" s="24">
        <v>1451019</v>
      </c>
      <c r="L23" s="24">
        <v>1449762</v>
      </c>
      <c r="M23" s="24">
        <v>1447557</v>
      </c>
      <c r="N23" s="24">
        <v>4348338</v>
      </c>
      <c r="O23" s="24">
        <v>1440538</v>
      </c>
      <c r="P23" s="24">
        <v>1432149</v>
      </c>
      <c r="Q23" s="24">
        <v>1435749</v>
      </c>
      <c r="R23" s="24">
        <v>4308436</v>
      </c>
      <c r="S23" s="24">
        <v>1433305</v>
      </c>
      <c r="T23" s="24">
        <v>1434918</v>
      </c>
      <c r="U23" s="24">
        <v>1435218</v>
      </c>
      <c r="V23" s="24">
        <v>4303441</v>
      </c>
      <c r="W23" s="24">
        <v>17422295</v>
      </c>
      <c r="X23" s="24">
        <v>17630758</v>
      </c>
      <c r="Y23" s="24">
        <v>-208463</v>
      </c>
      <c r="Z23" s="6">
        <v>-1.18</v>
      </c>
      <c r="AA23" s="22">
        <v>17630758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397554742</v>
      </c>
      <c r="D25" s="40">
        <f>+D5+D9+D15+D19+D24</f>
        <v>0</v>
      </c>
      <c r="E25" s="41">
        <f t="shared" si="4"/>
        <v>479192691</v>
      </c>
      <c r="F25" s="42">
        <f t="shared" si="4"/>
        <v>495086317</v>
      </c>
      <c r="G25" s="42">
        <f t="shared" si="4"/>
        <v>51451909</v>
      </c>
      <c r="H25" s="42">
        <f t="shared" si="4"/>
        <v>20158313</v>
      </c>
      <c r="I25" s="42">
        <f t="shared" si="4"/>
        <v>19946673</v>
      </c>
      <c r="J25" s="42">
        <f t="shared" si="4"/>
        <v>91556895</v>
      </c>
      <c r="K25" s="42">
        <f t="shared" si="4"/>
        <v>19930185</v>
      </c>
      <c r="L25" s="42">
        <f t="shared" si="4"/>
        <v>20170177</v>
      </c>
      <c r="M25" s="42">
        <f t="shared" si="4"/>
        <v>36959173</v>
      </c>
      <c r="N25" s="42">
        <f t="shared" si="4"/>
        <v>77059535</v>
      </c>
      <c r="O25" s="42">
        <f t="shared" si="4"/>
        <v>21787100</v>
      </c>
      <c r="P25" s="42">
        <f t="shared" si="4"/>
        <v>18188672</v>
      </c>
      <c r="Q25" s="42">
        <f t="shared" si="4"/>
        <v>36308489</v>
      </c>
      <c r="R25" s="42">
        <f t="shared" si="4"/>
        <v>76284261</v>
      </c>
      <c r="S25" s="42">
        <f t="shared" si="4"/>
        <v>17582552</v>
      </c>
      <c r="T25" s="42">
        <f t="shared" si="4"/>
        <v>16707885</v>
      </c>
      <c r="U25" s="42">
        <f t="shared" si="4"/>
        <v>18465490</v>
      </c>
      <c r="V25" s="42">
        <f t="shared" si="4"/>
        <v>52755927</v>
      </c>
      <c r="W25" s="42">
        <f t="shared" si="4"/>
        <v>297656618</v>
      </c>
      <c r="X25" s="42">
        <f t="shared" si="4"/>
        <v>495086317</v>
      </c>
      <c r="Y25" s="42">
        <f t="shared" si="4"/>
        <v>-197429699</v>
      </c>
      <c r="Z25" s="43">
        <f>+IF(X25&lt;&gt;0,+(Y25/X25)*100,0)</f>
        <v>-39.87783386871506</v>
      </c>
      <c r="AA25" s="40">
        <f>+AA5+AA9+AA15+AA19+AA24</f>
        <v>495086317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72280888</v>
      </c>
      <c r="D28" s="19">
        <f>SUM(D29:D31)</f>
        <v>0</v>
      </c>
      <c r="E28" s="20">
        <f t="shared" si="5"/>
        <v>88142120</v>
      </c>
      <c r="F28" s="21">
        <f t="shared" si="5"/>
        <v>96055841</v>
      </c>
      <c r="G28" s="21">
        <f t="shared" si="5"/>
        <v>4428814</v>
      </c>
      <c r="H28" s="21">
        <f t="shared" si="5"/>
        <v>6314237</v>
      </c>
      <c r="I28" s="21">
        <f t="shared" si="5"/>
        <v>5737473</v>
      </c>
      <c r="J28" s="21">
        <f t="shared" si="5"/>
        <v>16480524</v>
      </c>
      <c r="K28" s="21">
        <f t="shared" si="5"/>
        <v>7362543</v>
      </c>
      <c r="L28" s="21">
        <f t="shared" si="5"/>
        <v>8088191</v>
      </c>
      <c r="M28" s="21">
        <f t="shared" si="5"/>
        <v>7644779</v>
      </c>
      <c r="N28" s="21">
        <f t="shared" si="5"/>
        <v>23095513</v>
      </c>
      <c r="O28" s="21">
        <f t="shared" si="5"/>
        <v>5160645</v>
      </c>
      <c r="P28" s="21">
        <f t="shared" si="5"/>
        <v>5129882</v>
      </c>
      <c r="Q28" s="21">
        <f t="shared" si="5"/>
        <v>5199450</v>
      </c>
      <c r="R28" s="21">
        <f t="shared" si="5"/>
        <v>15489977</v>
      </c>
      <c r="S28" s="21">
        <f t="shared" si="5"/>
        <v>4905356</v>
      </c>
      <c r="T28" s="21">
        <f t="shared" si="5"/>
        <v>5119945</v>
      </c>
      <c r="U28" s="21">
        <f t="shared" si="5"/>
        <v>7747609</v>
      </c>
      <c r="V28" s="21">
        <f t="shared" si="5"/>
        <v>17772910</v>
      </c>
      <c r="W28" s="21">
        <f t="shared" si="5"/>
        <v>72838924</v>
      </c>
      <c r="X28" s="21">
        <f t="shared" si="5"/>
        <v>96055841</v>
      </c>
      <c r="Y28" s="21">
        <f t="shared" si="5"/>
        <v>-23216917</v>
      </c>
      <c r="Z28" s="4">
        <f>+IF(X28&lt;&gt;0,+(Y28/X28)*100,0)</f>
        <v>-24.170229273199535</v>
      </c>
      <c r="AA28" s="19">
        <f>SUM(AA29:AA31)</f>
        <v>96055841</v>
      </c>
    </row>
    <row r="29" spans="1:27" ht="12.75">
      <c r="A29" s="5" t="s">
        <v>32</v>
      </c>
      <c r="B29" s="3"/>
      <c r="C29" s="22">
        <v>15793602</v>
      </c>
      <c r="D29" s="22"/>
      <c r="E29" s="23">
        <v>21195772</v>
      </c>
      <c r="F29" s="24">
        <v>23935387</v>
      </c>
      <c r="G29" s="24">
        <v>1267208</v>
      </c>
      <c r="H29" s="24">
        <v>1589770</v>
      </c>
      <c r="I29" s="24">
        <v>1488980</v>
      </c>
      <c r="J29" s="24">
        <v>4345958</v>
      </c>
      <c r="K29" s="24">
        <v>2631986</v>
      </c>
      <c r="L29" s="24">
        <v>1739236</v>
      </c>
      <c r="M29" s="24">
        <v>2839979</v>
      </c>
      <c r="N29" s="24">
        <v>7211201</v>
      </c>
      <c r="O29" s="24">
        <v>1444923</v>
      </c>
      <c r="P29" s="24">
        <v>1534233</v>
      </c>
      <c r="Q29" s="24">
        <v>1284029</v>
      </c>
      <c r="R29" s="24">
        <v>4263185</v>
      </c>
      <c r="S29" s="24">
        <v>1412289</v>
      </c>
      <c r="T29" s="24">
        <v>1406553</v>
      </c>
      <c r="U29" s="24">
        <v>1737815</v>
      </c>
      <c r="V29" s="24">
        <v>4556657</v>
      </c>
      <c r="W29" s="24">
        <v>20377001</v>
      </c>
      <c r="X29" s="24">
        <v>23935387</v>
      </c>
      <c r="Y29" s="24">
        <v>-3558386</v>
      </c>
      <c r="Z29" s="6">
        <v>-14.87</v>
      </c>
      <c r="AA29" s="22">
        <v>23935387</v>
      </c>
    </row>
    <row r="30" spans="1:27" ht="12.75">
      <c r="A30" s="5" t="s">
        <v>33</v>
      </c>
      <c r="B30" s="3"/>
      <c r="C30" s="25">
        <v>56487286</v>
      </c>
      <c r="D30" s="25"/>
      <c r="E30" s="26">
        <v>66946348</v>
      </c>
      <c r="F30" s="27">
        <v>72120454</v>
      </c>
      <c r="G30" s="27">
        <v>3161606</v>
      </c>
      <c r="H30" s="27">
        <v>4724467</v>
      </c>
      <c r="I30" s="27">
        <v>4248493</v>
      </c>
      <c r="J30" s="27">
        <v>12134566</v>
      </c>
      <c r="K30" s="27">
        <v>4730557</v>
      </c>
      <c r="L30" s="27">
        <v>6348955</v>
      </c>
      <c r="M30" s="27">
        <v>4804800</v>
      </c>
      <c r="N30" s="27">
        <v>15884312</v>
      </c>
      <c r="O30" s="27">
        <v>3715722</v>
      </c>
      <c r="P30" s="27">
        <v>3595649</v>
      </c>
      <c r="Q30" s="27">
        <v>3915421</v>
      </c>
      <c r="R30" s="27">
        <v>11226792</v>
      </c>
      <c r="S30" s="27">
        <v>3493067</v>
      </c>
      <c r="T30" s="27">
        <v>3713392</v>
      </c>
      <c r="U30" s="27">
        <v>6009794</v>
      </c>
      <c r="V30" s="27">
        <v>13216253</v>
      </c>
      <c r="W30" s="27">
        <v>52461923</v>
      </c>
      <c r="X30" s="27">
        <v>72120454</v>
      </c>
      <c r="Y30" s="27">
        <v>-19658531</v>
      </c>
      <c r="Z30" s="7">
        <v>-27.26</v>
      </c>
      <c r="AA30" s="25">
        <v>72120454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60106076</v>
      </c>
      <c r="D32" s="19">
        <f>SUM(D33:D37)</f>
        <v>0</v>
      </c>
      <c r="E32" s="20">
        <f t="shared" si="6"/>
        <v>61403440</v>
      </c>
      <c r="F32" s="21">
        <f t="shared" si="6"/>
        <v>66678434</v>
      </c>
      <c r="G32" s="21">
        <f t="shared" si="6"/>
        <v>3000690</v>
      </c>
      <c r="H32" s="21">
        <f t="shared" si="6"/>
        <v>3534060</v>
      </c>
      <c r="I32" s="21">
        <f t="shared" si="6"/>
        <v>3735327</v>
      </c>
      <c r="J32" s="21">
        <f t="shared" si="6"/>
        <v>10270077</v>
      </c>
      <c r="K32" s="21">
        <f t="shared" si="6"/>
        <v>3938977</v>
      </c>
      <c r="L32" s="21">
        <f t="shared" si="6"/>
        <v>6006319</v>
      </c>
      <c r="M32" s="21">
        <f t="shared" si="6"/>
        <v>5464348</v>
      </c>
      <c r="N32" s="21">
        <f t="shared" si="6"/>
        <v>15409644</v>
      </c>
      <c r="O32" s="21">
        <f t="shared" si="6"/>
        <v>3903918</v>
      </c>
      <c r="P32" s="21">
        <f t="shared" si="6"/>
        <v>3870690</v>
      </c>
      <c r="Q32" s="21">
        <f t="shared" si="6"/>
        <v>3718744</v>
      </c>
      <c r="R32" s="21">
        <f t="shared" si="6"/>
        <v>11493352</v>
      </c>
      <c r="S32" s="21">
        <f t="shared" si="6"/>
        <v>3482216</v>
      </c>
      <c r="T32" s="21">
        <f t="shared" si="6"/>
        <v>3402697</v>
      </c>
      <c r="U32" s="21">
        <f t="shared" si="6"/>
        <v>5046120</v>
      </c>
      <c r="V32" s="21">
        <f t="shared" si="6"/>
        <v>11931033</v>
      </c>
      <c r="W32" s="21">
        <f t="shared" si="6"/>
        <v>49104106</v>
      </c>
      <c r="X32" s="21">
        <f t="shared" si="6"/>
        <v>66678434</v>
      </c>
      <c r="Y32" s="21">
        <f t="shared" si="6"/>
        <v>-17574328</v>
      </c>
      <c r="Z32" s="4">
        <f>+IF(X32&lt;&gt;0,+(Y32/X32)*100,0)</f>
        <v>-26.356839754214985</v>
      </c>
      <c r="AA32" s="19">
        <f>SUM(AA33:AA37)</f>
        <v>66678434</v>
      </c>
    </row>
    <row r="33" spans="1:27" ht="12.75">
      <c r="A33" s="5" t="s">
        <v>36</v>
      </c>
      <c r="B33" s="3"/>
      <c r="C33" s="22">
        <v>7586590</v>
      </c>
      <c r="D33" s="22"/>
      <c r="E33" s="23">
        <v>24342060</v>
      </c>
      <c r="F33" s="24">
        <v>25382711</v>
      </c>
      <c r="G33" s="24">
        <v>1549442</v>
      </c>
      <c r="H33" s="24">
        <v>1534720</v>
      </c>
      <c r="I33" s="24">
        <v>1738112</v>
      </c>
      <c r="J33" s="24">
        <v>4822274</v>
      </c>
      <c r="K33" s="24">
        <v>1862409</v>
      </c>
      <c r="L33" s="24">
        <v>3029891</v>
      </c>
      <c r="M33" s="24">
        <v>1911684</v>
      </c>
      <c r="N33" s="24">
        <v>6803984</v>
      </c>
      <c r="O33" s="24">
        <v>1886676</v>
      </c>
      <c r="P33" s="24">
        <v>1838253</v>
      </c>
      <c r="Q33" s="24">
        <v>1792153</v>
      </c>
      <c r="R33" s="24">
        <v>5517082</v>
      </c>
      <c r="S33" s="24">
        <v>1698603</v>
      </c>
      <c r="T33" s="24">
        <v>1676953</v>
      </c>
      <c r="U33" s="24">
        <v>1815705</v>
      </c>
      <c r="V33" s="24">
        <v>5191261</v>
      </c>
      <c r="W33" s="24">
        <v>22334601</v>
      </c>
      <c r="X33" s="24">
        <v>25382711</v>
      </c>
      <c r="Y33" s="24">
        <v>-3048110</v>
      </c>
      <c r="Z33" s="6">
        <v>-12.01</v>
      </c>
      <c r="AA33" s="22">
        <v>25382711</v>
      </c>
    </row>
    <row r="34" spans="1:27" ht="12.75">
      <c r="A34" s="5" t="s">
        <v>37</v>
      </c>
      <c r="B34" s="3"/>
      <c r="C34" s="22">
        <v>27454939</v>
      </c>
      <c r="D34" s="22"/>
      <c r="E34" s="23">
        <v>8448883</v>
      </c>
      <c r="F34" s="24">
        <v>8811056</v>
      </c>
      <c r="G34" s="24">
        <v>386083</v>
      </c>
      <c r="H34" s="24">
        <v>527942</v>
      </c>
      <c r="I34" s="24">
        <v>614097</v>
      </c>
      <c r="J34" s="24">
        <v>1528122</v>
      </c>
      <c r="K34" s="24">
        <v>636659</v>
      </c>
      <c r="L34" s="24">
        <v>892477</v>
      </c>
      <c r="M34" s="24">
        <v>568210</v>
      </c>
      <c r="N34" s="24">
        <v>2097346</v>
      </c>
      <c r="O34" s="24">
        <v>637991</v>
      </c>
      <c r="P34" s="24">
        <v>622072</v>
      </c>
      <c r="Q34" s="24">
        <v>570723</v>
      </c>
      <c r="R34" s="24">
        <v>1830786</v>
      </c>
      <c r="S34" s="24">
        <v>550516</v>
      </c>
      <c r="T34" s="24">
        <v>467774</v>
      </c>
      <c r="U34" s="24">
        <v>637586</v>
      </c>
      <c r="V34" s="24">
        <v>1655876</v>
      </c>
      <c r="W34" s="24">
        <v>7112130</v>
      </c>
      <c r="X34" s="24">
        <v>8811056</v>
      </c>
      <c r="Y34" s="24">
        <v>-1698926</v>
      </c>
      <c r="Z34" s="6">
        <v>-19.28</v>
      </c>
      <c r="AA34" s="22">
        <v>8811056</v>
      </c>
    </row>
    <row r="35" spans="1:27" ht="12.75">
      <c r="A35" s="5" t="s">
        <v>38</v>
      </c>
      <c r="B35" s="3"/>
      <c r="C35" s="22">
        <v>25050958</v>
      </c>
      <c r="D35" s="22"/>
      <c r="E35" s="23">
        <v>25838640</v>
      </c>
      <c r="F35" s="24">
        <v>28097862</v>
      </c>
      <c r="G35" s="24">
        <v>970398</v>
      </c>
      <c r="H35" s="24">
        <v>1332081</v>
      </c>
      <c r="I35" s="24">
        <v>1259439</v>
      </c>
      <c r="J35" s="24">
        <v>3561918</v>
      </c>
      <c r="K35" s="24">
        <v>1338455</v>
      </c>
      <c r="L35" s="24">
        <v>1896315</v>
      </c>
      <c r="M35" s="24">
        <v>2477111</v>
      </c>
      <c r="N35" s="24">
        <v>5711881</v>
      </c>
      <c r="O35" s="24">
        <v>1281129</v>
      </c>
      <c r="P35" s="24">
        <v>1313733</v>
      </c>
      <c r="Q35" s="24">
        <v>1259042</v>
      </c>
      <c r="R35" s="24">
        <v>3853904</v>
      </c>
      <c r="S35" s="24">
        <v>1134012</v>
      </c>
      <c r="T35" s="24">
        <v>1157699</v>
      </c>
      <c r="U35" s="24">
        <v>2486780</v>
      </c>
      <c r="V35" s="24">
        <v>4778491</v>
      </c>
      <c r="W35" s="24">
        <v>17906194</v>
      </c>
      <c r="X35" s="24">
        <v>28097862</v>
      </c>
      <c r="Y35" s="24">
        <v>-10191668</v>
      </c>
      <c r="Z35" s="6">
        <v>-36.27</v>
      </c>
      <c r="AA35" s="22">
        <v>28097862</v>
      </c>
    </row>
    <row r="36" spans="1:27" ht="12.75">
      <c r="A36" s="5" t="s">
        <v>39</v>
      </c>
      <c r="B36" s="3"/>
      <c r="C36" s="22">
        <v>13589</v>
      </c>
      <c r="D36" s="22"/>
      <c r="E36" s="23">
        <v>2773857</v>
      </c>
      <c r="F36" s="24">
        <v>4386805</v>
      </c>
      <c r="G36" s="24">
        <v>94767</v>
      </c>
      <c r="H36" s="24">
        <v>139317</v>
      </c>
      <c r="I36" s="24">
        <v>123679</v>
      </c>
      <c r="J36" s="24">
        <v>357763</v>
      </c>
      <c r="K36" s="24">
        <v>101454</v>
      </c>
      <c r="L36" s="24">
        <v>187636</v>
      </c>
      <c r="M36" s="24">
        <v>507343</v>
      </c>
      <c r="N36" s="24">
        <v>796433</v>
      </c>
      <c r="O36" s="24">
        <v>98122</v>
      </c>
      <c r="P36" s="24">
        <v>96632</v>
      </c>
      <c r="Q36" s="24">
        <v>96826</v>
      </c>
      <c r="R36" s="24">
        <v>291580</v>
      </c>
      <c r="S36" s="24">
        <v>99085</v>
      </c>
      <c r="T36" s="24">
        <v>100271</v>
      </c>
      <c r="U36" s="24">
        <v>106049</v>
      </c>
      <c r="V36" s="24">
        <v>305405</v>
      </c>
      <c r="W36" s="24">
        <v>1751181</v>
      </c>
      <c r="X36" s="24">
        <v>4386805</v>
      </c>
      <c r="Y36" s="24">
        <v>-2635624</v>
      </c>
      <c r="Z36" s="6">
        <v>-60.08</v>
      </c>
      <c r="AA36" s="22">
        <v>4386805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44888942</v>
      </c>
      <c r="D38" s="19">
        <f>SUM(D39:D41)</f>
        <v>0</v>
      </c>
      <c r="E38" s="20">
        <f t="shared" si="7"/>
        <v>46152089</v>
      </c>
      <c r="F38" s="21">
        <f t="shared" si="7"/>
        <v>43677707</v>
      </c>
      <c r="G38" s="21">
        <f t="shared" si="7"/>
        <v>2112778</v>
      </c>
      <c r="H38" s="21">
        <f t="shared" si="7"/>
        <v>2438082</v>
      </c>
      <c r="I38" s="21">
        <f t="shared" si="7"/>
        <v>2545973</v>
      </c>
      <c r="J38" s="21">
        <f t="shared" si="7"/>
        <v>7096833</v>
      </c>
      <c r="K38" s="21">
        <f t="shared" si="7"/>
        <v>2586904</v>
      </c>
      <c r="L38" s="21">
        <f t="shared" si="7"/>
        <v>3927444</v>
      </c>
      <c r="M38" s="21">
        <f t="shared" si="7"/>
        <v>2871865</v>
      </c>
      <c r="N38" s="21">
        <f t="shared" si="7"/>
        <v>9386213</v>
      </c>
      <c r="O38" s="21">
        <f t="shared" si="7"/>
        <v>2765654</v>
      </c>
      <c r="P38" s="21">
        <f t="shared" si="7"/>
        <v>2618036</v>
      </c>
      <c r="Q38" s="21">
        <f t="shared" si="7"/>
        <v>2654932</v>
      </c>
      <c r="R38" s="21">
        <f t="shared" si="7"/>
        <v>8038622</v>
      </c>
      <c r="S38" s="21">
        <f t="shared" si="7"/>
        <v>2253981</v>
      </c>
      <c r="T38" s="21">
        <f t="shared" si="7"/>
        <v>2243856</v>
      </c>
      <c r="U38" s="21">
        <f t="shared" si="7"/>
        <v>3419072</v>
      </c>
      <c r="V38" s="21">
        <f t="shared" si="7"/>
        <v>7916909</v>
      </c>
      <c r="W38" s="21">
        <f t="shared" si="7"/>
        <v>32438577</v>
      </c>
      <c r="X38" s="21">
        <f t="shared" si="7"/>
        <v>43677707</v>
      </c>
      <c r="Y38" s="21">
        <f t="shared" si="7"/>
        <v>-11239130</v>
      </c>
      <c r="Z38" s="4">
        <f>+IF(X38&lt;&gt;0,+(Y38/X38)*100,0)</f>
        <v>-25.73195978442733</v>
      </c>
      <c r="AA38" s="19">
        <f>SUM(AA39:AA41)</f>
        <v>43677707</v>
      </c>
    </row>
    <row r="39" spans="1:27" ht="12.75">
      <c r="A39" s="5" t="s">
        <v>42</v>
      </c>
      <c r="B39" s="3"/>
      <c r="C39" s="22">
        <v>11262944</v>
      </c>
      <c r="D39" s="22"/>
      <c r="E39" s="23">
        <v>12686517</v>
      </c>
      <c r="F39" s="24">
        <v>10941429</v>
      </c>
      <c r="G39" s="24">
        <v>634170</v>
      </c>
      <c r="H39" s="24">
        <v>627438</v>
      </c>
      <c r="I39" s="24">
        <v>682761</v>
      </c>
      <c r="J39" s="24">
        <v>1944369</v>
      </c>
      <c r="K39" s="24">
        <v>764721</v>
      </c>
      <c r="L39" s="24">
        <v>1031555</v>
      </c>
      <c r="M39" s="24">
        <v>645882</v>
      </c>
      <c r="N39" s="24">
        <v>2442158</v>
      </c>
      <c r="O39" s="24">
        <v>759581</v>
      </c>
      <c r="P39" s="24">
        <v>651818</v>
      </c>
      <c r="Q39" s="24">
        <v>683242</v>
      </c>
      <c r="R39" s="24">
        <v>2094641</v>
      </c>
      <c r="S39" s="24">
        <v>590774</v>
      </c>
      <c r="T39" s="24">
        <v>599798</v>
      </c>
      <c r="U39" s="24">
        <v>614304</v>
      </c>
      <c r="V39" s="24">
        <v>1804876</v>
      </c>
      <c r="W39" s="24">
        <v>8286044</v>
      </c>
      <c r="X39" s="24">
        <v>10941429</v>
      </c>
      <c r="Y39" s="24">
        <v>-2655385</v>
      </c>
      <c r="Z39" s="6">
        <v>-24.27</v>
      </c>
      <c r="AA39" s="22">
        <v>10941429</v>
      </c>
    </row>
    <row r="40" spans="1:27" ht="12.75">
      <c r="A40" s="5" t="s">
        <v>43</v>
      </c>
      <c r="B40" s="3"/>
      <c r="C40" s="22">
        <v>33625998</v>
      </c>
      <c r="D40" s="22"/>
      <c r="E40" s="23">
        <v>33465572</v>
      </c>
      <c r="F40" s="24">
        <v>32736278</v>
      </c>
      <c r="G40" s="24">
        <v>1478608</v>
      </c>
      <c r="H40" s="24">
        <v>1810644</v>
      </c>
      <c r="I40" s="24">
        <v>1863212</v>
      </c>
      <c r="J40" s="24">
        <v>5152464</v>
      </c>
      <c r="K40" s="24">
        <v>1822183</v>
      </c>
      <c r="L40" s="24">
        <v>2895889</v>
      </c>
      <c r="M40" s="24">
        <v>2225983</v>
      </c>
      <c r="N40" s="24">
        <v>6944055</v>
      </c>
      <c r="O40" s="24">
        <v>2006073</v>
      </c>
      <c r="P40" s="24">
        <v>1966218</v>
      </c>
      <c r="Q40" s="24">
        <v>1971690</v>
      </c>
      <c r="R40" s="24">
        <v>5943981</v>
      </c>
      <c r="S40" s="24">
        <v>1663207</v>
      </c>
      <c r="T40" s="24">
        <v>1644058</v>
      </c>
      <c r="U40" s="24">
        <v>2804768</v>
      </c>
      <c r="V40" s="24">
        <v>6112033</v>
      </c>
      <c r="W40" s="24">
        <v>24152533</v>
      </c>
      <c r="X40" s="24">
        <v>32736278</v>
      </c>
      <c r="Y40" s="24">
        <v>-8583745</v>
      </c>
      <c r="Z40" s="6">
        <v>-26.22</v>
      </c>
      <c r="AA40" s="22">
        <v>32736278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151486011</v>
      </c>
      <c r="D42" s="19">
        <f>SUM(D43:D46)</f>
        <v>0</v>
      </c>
      <c r="E42" s="20">
        <f t="shared" si="8"/>
        <v>200053655</v>
      </c>
      <c r="F42" s="21">
        <f t="shared" si="8"/>
        <v>186370718</v>
      </c>
      <c r="G42" s="21">
        <f t="shared" si="8"/>
        <v>12773887</v>
      </c>
      <c r="H42" s="21">
        <f t="shared" si="8"/>
        <v>7057828</v>
      </c>
      <c r="I42" s="21">
        <f t="shared" si="8"/>
        <v>18246922</v>
      </c>
      <c r="J42" s="21">
        <f t="shared" si="8"/>
        <v>38078637</v>
      </c>
      <c r="K42" s="21">
        <f t="shared" si="8"/>
        <v>15551539</v>
      </c>
      <c r="L42" s="21">
        <f t="shared" si="8"/>
        <v>14094151</v>
      </c>
      <c r="M42" s="21">
        <f t="shared" si="8"/>
        <v>14064008</v>
      </c>
      <c r="N42" s="21">
        <f t="shared" si="8"/>
        <v>43709698</v>
      </c>
      <c r="O42" s="21">
        <f t="shared" si="8"/>
        <v>13370493</v>
      </c>
      <c r="P42" s="21">
        <f t="shared" si="8"/>
        <v>8644277</v>
      </c>
      <c r="Q42" s="21">
        <f t="shared" si="8"/>
        <v>19115529</v>
      </c>
      <c r="R42" s="21">
        <f t="shared" si="8"/>
        <v>41130299</v>
      </c>
      <c r="S42" s="21">
        <f t="shared" si="8"/>
        <v>6773964</v>
      </c>
      <c r="T42" s="21">
        <f t="shared" si="8"/>
        <v>13932209</v>
      </c>
      <c r="U42" s="21">
        <f t="shared" si="8"/>
        <v>23632054</v>
      </c>
      <c r="V42" s="21">
        <f t="shared" si="8"/>
        <v>44338227</v>
      </c>
      <c r="W42" s="21">
        <f t="shared" si="8"/>
        <v>167256861</v>
      </c>
      <c r="X42" s="21">
        <f t="shared" si="8"/>
        <v>186370718</v>
      </c>
      <c r="Y42" s="21">
        <f t="shared" si="8"/>
        <v>-19113857</v>
      </c>
      <c r="Z42" s="4">
        <f>+IF(X42&lt;&gt;0,+(Y42/X42)*100,0)</f>
        <v>-10.255826239828082</v>
      </c>
      <c r="AA42" s="19">
        <f>SUM(AA43:AA46)</f>
        <v>186370718</v>
      </c>
    </row>
    <row r="43" spans="1:27" ht="12.75">
      <c r="A43" s="5" t="s">
        <v>46</v>
      </c>
      <c r="B43" s="3"/>
      <c r="C43" s="22">
        <v>104065287</v>
      </c>
      <c r="D43" s="22"/>
      <c r="E43" s="23">
        <v>132778857</v>
      </c>
      <c r="F43" s="24">
        <v>118773660</v>
      </c>
      <c r="G43" s="24">
        <v>10727823</v>
      </c>
      <c r="H43" s="24">
        <v>2364169</v>
      </c>
      <c r="I43" s="24">
        <v>14056229</v>
      </c>
      <c r="J43" s="24">
        <v>27148221</v>
      </c>
      <c r="K43" s="24">
        <v>11218857</v>
      </c>
      <c r="L43" s="24">
        <v>8931746</v>
      </c>
      <c r="M43" s="24">
        <v>9545971</v>
      </c>
      <c r="N43" s="24">
        <v>29696574</v>
      </c>
      <c r="O43" s="24">
        <v>8988355</v>
      </c>
      <c r="P43" s="24">
        <v>5635595</v>
      </c>
      <c r="Q43" s="24">
        <v>15041550</v>
      </c>
      <c r="R43" s="24">
        <v>29665500</v>
      </c>
      <c r="S43" s="24">
        <v>3543216</v>
      </c>
      <c r="T43" s="24">
        <v>9290103</v>
      </c>
      <c r="U43" s="24">
        <v>17567943</v>
      </c>
      <c r="V43" s="24">
        <v>30401262</v>
      </c>
      <c r="W43" s="24">
        <v>116911557</v>
      </c>
      <c r="X43" s="24">
        <v>118773660</v>
      </c>
      <c r="Y43" s="24">
        <v>-1862103</v>
      </c>
      <c r="Z43" s="6">
        <v>-1.57</v>
      </c>
      <c r="AA43" s="22">
        <v>118773660</v>
      </c>
    </row>
    <row r="44" spans="1:27" ht="12.75">
      <c r="A44" s="5" t="s">
        <v>47</v>
      </c>
      <c r="B44" s="3"/>
      <c r="C44" s="22">
        <v>20879118</v>
      </c>
      <c r="D44" s="22"/>
      <c r="E44" s="23">
        <v>29564281</v>
      </c>
      <c r="F44" s="24">
        <v>31230306</v>
      </c>
      <c r="G44" s="24">
        <v>1037918</v>
      </c>
      <c r="H44" s="24">
        <v>2525688</v>
      </c>
      <c r="I44" s="24">
        <v>2369554</v>
      </c>
      <c r="J44" s="24">
        <v>5933160</v>
      </c>
      <c r="K44" s="24">
        <v>2336617</v>
      </c>
      <c r="L44" s="24">
        <v>2210669</v>
      </c>
      <c r="M44" s="24">
        <v>1807757</v>
      </c>
      <c r="N44" s="24">
        <v>6355043</v>
      </c>
      <c r="O44" s="24">
        <v>2211151</v>
      </c>
      <c r="P44" s="24">
        <v>685097</v>
      </c>
      <c r="Q44" s="24">
        <v>1960195</v>
      </c>
      <c r="R44" s="24">
        <v>4856443</v>
      </c>
      <c r="S44" s="24">
        <v>1036963</v>
      </c>
      <c r="T44" s="24">
        <v>2469219</v>
      </c>
      <c r="U44" s="24">
        <v>3003577</v>
      </c>
      <c r="V44" s="24">
        <v>6509759</v>
      </c>
      <c r="W44" s="24">
        <v>23654405</v>
      </c>
      <c r="X44" s="24">
        <v>31230306</v>
      </c>
      <c r="Y44" s="24">
        <v>-7575901</v>
      </c>
      <c r="Z44" s="6">
        <v>-24.26</v>
      </c>
      <c r="AA44" s="22">
        <v>31230306</v>
      </c>
    </row>
    <row r="45" spans="1:27" ht="12.75">
      <c r="A45" s="5" t="s">
        <v>48</v>
      </c>
      <c r="B45" s="3"/>
      <c r="C45" s="25">
        <v>12707835</v>
      </c>
      <c r="D45" s="25"/>
      <c r="E45" s="26">
        <v>14871011</v>
      </c>
      <c r="F45" s="27">
        <v>13808134</v>
      </c>
      <c r="G45" s="27">
        <v>111473</v>
      </c>
      <c r="H45" s="27">
        <v>755782</v>
      </c>
      <c r="I45" s="27">
        <v>554549</v>
      </c>
      <c r="J45" s="27">
        <v>1421804</v>
      </c>
      <c r="K45" s="27">
        <v>713024</v>
      </c>
      <c r="L45" s="27">
        <v>1005338</v>
      </c>
      <c r="M45" s="27">
        <v>1430072</v>
      </c>
      <c r="N45" s="27">
        <v>3148434</v>
      </c>
      <c r="O45" s="27">
        <v>701770</v>
      </c>
      <c r="P45" s="27">
        <v>856731</v>
      </c>
      <c r="Q45" s="27">
        <v>653961</v>
      </c>
      <c r="R45" s="27">
        <v>2212462</v>
      </c>
      <c r="S45" s="27">
        <v>732582</v>
      </c>
      <c r="T45" s="27">
        <v>715033</v>
      </c>
      <c r="U45" s="27">
        <v>1180870</v>
      </c>
      <c r="V45" s="27">
        <v>2628485</v>
      </c>
      <c r="W45" s="27">
        <v>9411185</v>
      </c>
      <c r="X45" s="27">
        <v>13808134</v>
      </c>
      <c r="Y45" s="27">
        <v>-4396949</v>
      </c>
      <c r="Z45" s="7">
        <v>-31.84</v>
      </c>
      <c r="AA45" s="25">
        <v>13808134</v>
      </c>
    </row>
    <row r="46" spans="1:27" ht="12.75">
      <c r="A46" s="5" t="s">
        <v>49</v>
      </c>
      <c r="B46" s="3"/>
      <c r="C46" s="22">
        <v>13833771</v>
      </c>
      <c r="D46" s="22"/>
      <c r="E46" s="23">
        <v>22839506</v>
      </c>
      <c r="F46" s="24">
        <v>22558618</v>
      </c>
      <c r="G46" s="24">
        <v>896673</v>
      </c>
      <c r="H46" s="24">
        <v>1412189</v>
      </c>
      <c r="I46" s="24">
        <v>1266590</v>
      </c>
      <c r="J46" s="24">
        <v>3575452</v>
      </c>
      <c r="K46" s="24">
        <v>1283041</v>
      </c>
      <c r="L46" s="24">
        <v>1946398</v>
      </c>
      <c r="M46" s="24">
        <v>1280208</v>
      </c>
      <c r="N46" s="24">
        <v>4509647</v>
      </c>
      <c r="O46" s="24">
        <v>1469217</v>
      </c>
      <c r="P46" s="24">
        <v>1466854</v>
      </c>
      <c r="Q46" s="24">
        <v>1459823</v>
      </c>
      <c r="R46" s="24">
        <v>4395894</v>
      </c>
      <c r="S46" s="24">
        <v>1461203</v>
      </c>
      <c r="T46" s="24">
        <v>1457854</v>
      </c>
      <c r="U46" s="24">
        <v>1879664</v>
      </c>
      <c r="V46" s="24">
        <v>4798721</v>
      </c>
      <c r="W46" s="24">
        <v>17279714</v>
      </c>
      <c r="X46" s="24">
        <v>22558618</v>
      </c>
      <c r="Y46" s="24">
        <v>-5278904</v>
      </c>
      <c r="Z46" s="6">
        <v>-23.4</v>
      </c>
      <c r="AA46" s="22">
        <v>22558618</v>
      </c>
    </row>
    <row r="47" spans="1:27" ht="12.75">
      <c r="A47" s="2" t="s">
        <v>50</v>
      </c>
      <c r="B47" s="8" t="s">
        <v>51</v>
      </c>
      <c r="C47" s="19">
        <v>1662</v>
      </c>
      <c r="D47" s="19"/>
      <c r="E47" s="20">
        <v>2613830</v>
      </c>
      <c r="F47" s="21">
        <v>2199105</v>
      </c>
      <c r="G47" s="21">
        <v>54199</v>
      </c>
      <c r="H47" s="21">
        <v>387546</v>
      </c>
      <c r="I47" s="21">
        <v>65244</v>
      </c>
      <c r="J47" s="21">
        <v>506989</v>
      </c>
      <c r="K47" s="21">
        <v>385246</v>
      </c>
      <c r="L47" s="21">
        <v>107605</v>
      </c>
      <c r="M47" s="21">
        <v>386103</v>
      </c>
      <c r="N47" s="21">
        <v>878954</v>
      </c>
      <c r="O47" s="21">
        <v>52499</v>
      </c>
      <c r="P47" s="21">
        <v>52499</v>
      </c>
      <c r="Q47" s="21">
        <v>54586</v>
      </c>
      <c r="R47" s="21">
        <v>159584</v>
      </c>
      <c r="S47" s="21">
        <v>382684</v>
      </c>
      <c r="T47" s="21">
        <v>52499</v>
      </c>
      <c r="U47" s="21">
        <v>52499</v>
      </c>
      <c r="V47" s="21">
        <v>487682</v>
      </c>
      <c r="W47" s="21">
        <v>2033209</v>
      </c>
      <c r="X47" s="21">
        <v>2199105</v>
      </c>
      <c r="Y47" s="21">
        <v>-165896</v>
      </c>
      <c r="Z47" s="4">
        <v>-7.54</v>
      </c>
      <c r="AA47" s="19">
        <v>2199105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328763579</v>
      </c>
      <c r="D48" s="40">
        <f>+D28+D32+D38+D42+D47</f>
        <v>0</v>
      </c>
      <c r="E48" s="41">
        <f t="shared" si="9"/>
        <v>398365134</v>
      </c>
      <c r="F48" s="42">
        <f t="shared" si="9"/>
        <v>394981805</v>
      </c>
      <c r="G48" s="42">
        <f t="shared" si="9"/>
        <v>22370368</v>
      </c>
      <c r="H48" s="42">
        <f t="shared" si="9"/>
        <v>19731753</v>
      </c>
      <c r="I48" s="42">
        <f t="shared" si="9"/>
        <v>30330939</v>
      </c>
      <c r="J48" s="42">
        <f t="shared" si="9"/>
        <v>72433060</v>
      </c>
      <c r="K48" s="42">
        <f t="shared" si="9"/>
        <v>29825209</v>
      </c>
      <c r="L48" s="42">
        <f t="shared" si="9"/>
        <v>32223710</v>
      </c>
      <c r="M48" s="42">
        <f t="shared" si="9"/>
        <v>30431103</v>
      </c>
      <c r="N48" s="42">
        <f t="shared" si="9"/>
        <v>92480022</v>
      </c>
      <c r="O48" s="42">
        <f t="shared" si="9"/>
        <v>25253209</v>
      </c>
      <c r="P48" s="42">
        <f t="shared" si="9"/>
        <v>20315384</v>
      </c>
      <c r="Q48" s="42">
        <f t="shared" si="9"/>
        <v>30743241</v>
      </c>
      <c r="R48" s="42">
        <f t="shared" si="9"/>
        <v>76311834</v>
      </c>
      <c r="S48" s="42">
        <f t="shared" si="9"/>
        <v>17798201</v>
      </c>
      <c r="T48" s="42">
        <f t="shared" si="9"/>
        <v>24751206</v>
      </c>
      <c r="U48" s="42">
        <f t="shared" si="9"/>
        <v>39897354</v>
      </c>
      <c r="V48" s="42">
        <f t="shared" si="9"/>
        <v>82446761</v>
      </c>
      <c r="W48" s="42">
        <f t="shared" si="9"/>
        <v>323671677</v>
      </c>
      <c r="X48" s="42">
        <f t="shared" si="9"/>
        <v>394981805</v>
      </c>
      <c r="Y48" s="42">
        <f t="shared" si="9"/>
        <v>-71310128</v>
      </c>
      <c r="Z48" s="43">
        <f>+IF(X48&lt;&gt;0,+(Y48/X48)*100,0)</f>
        <v>-18.05402859000049</v>
      </c>
      <c r="AA48" s="40">
        <f>+AA28+AA32+AA38+AA42+AA47</f>
        <v>394981805</v>
      </c>
    </row>
    <row r="49" spans="1:27" ht="12.75">
      <c r="A49" s="14" t="s">
        <v>87</v>
      </c>
      <c r="B49" s="15"/>
      <c r="C49" s="44">
        <f aca="true" t="shared" si="10" ref="C49:Y49">+C25-C48</f>
        <v>68791163</v>
      </c>
      <c r="D49" s="44">
        <f>+D25-D48</f>
        <v>0</v>
      </c>
      <c r="E49" s="45">
        <f t="shared" si="10"/>
        <v>80827557</v>
      </c>
      <c r="F49" s="46">
        <f t="shared" si="10"/>
        <v>100104512</v>
      </c>
      <c r="G49" s="46">
        <f t="shared" si="10"/>
        <v>29081541</v>
      </c>
      <c r="H49" s="46">
        <f t="shared" si="10"/>
        <v>426560</v>
      </c>
      <c r="I49" s="46">
        <f t="shared" si="10"/>
        <v>-10384266</v>
      </c>
      <c r="J49" s="46">
        <f t="shared" si="10"/>
        <v>19123835</v>
      </c>
      <c r="K49" s="46">
        <f t="shared" si="10"/>
        <v>-9895024</v>
      </c>
      <c r="L49" s="46">
        <f t="shared" si="10"/>
        <v>-12053533</v>
      </c>
      <c r="M49" s="46">
        <f t="shared" si="10"/>
        <v>6528070</v>
      </c>
      <c r="N49" s="46">
        <f t="shared" si="10"/>
        <v>-15420487</v>
      </c>
      <c r="O49" s="46">
        <f t="shared" si="10"/>
        <v>-3466109</v>
      </c>
      <c r="P49" s="46">
        <f t="shared" si="10"/>
        <v>-2126712</v>
      </c>
      <c r="Q49" s="46">
        <f t="shared" si="10"/>
        <v>5565248</v>
      </c>
      <c r="R49" s="46">
        <f t="shared" si="10"/>
        <v>-27573</v>
      </c>
      <c r="S49" s="46">
        <f t="shared" si="10"/>
        <v>-215649</v>
      </c>
      <c r="T49" s="46">
        <f t="shared" si="10"/>
        <v>-8043321</v>
      </c>
      <c r="U49" s="46">
        <f t="shared" si="10"/>
        <v>-21431864</v>
      </c>
      <c r="V49" s="46">
        <f t="shared" si="10"/>
        <v>-29690834</v>
      </c>
      <c r="W49" s="46">
        <f t="shared" si="10"/>
        <v>-26015059</v>
      </c>
      <c r="X49" s="46">
        <f>IF(F25=F48,0,X25-X48)</f>
        <v>100104512</v>
      </c>
      <c r="Y49" s="46">
        <f t="shared" si="10"/>
        <v>-126119571</v>
      </c>
      <c r="Z49" s="47">
        <f>+IF(X49&lt;&gt;0,+(Y49/X49)*100,0)</f>
        <v>-125.98789852749096</v>
      </c>
      <c r="AA49" s="44">
        <f>+AA25-AA48</f>
        <v>100104512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1246053</v>
      </c>
      <c r="D5" s="19">
        <f>SUM(D6:D8)</f>
        <v>0</v>
      </c>
      <c r="E5" s="20">
        <f t="shared" si="0"/>
        <v>83629490</v>
      </c>
      <c r="F5" s="21">
        <f t="shared" si="0"/>
        <v>93564134</v>
      </c>
      <c r="G5" s="21">
        <f t="shared" si="0"/>
        <v>15886</v>
      </c>
      <c r="H5" s="21">
        <f t="shared" si="0"/>
        <v>0</v>
      </c>
      <c r="I5" s="21">
        <f t="shared" si="0"/>
        <v>8708615</v>
      </c>
      <c r="J5" s="21">
        <f t="shared" si="0"/>
        <v>8724501</v>
      </c>
      <c r="K5" s="21">
        <f t="shared" si="0"/>
        <v>5638539</v>
      </c>
      <c r="L5" s="21">
        <f t="shared" si="0"/>
        <v>4883540</v>
      </c>
      <c r="M5" s="21">
        <f t="shared" si="0"/>
        <v>25289376</v>
      </c>
      <c r="N5" s="21">
        <f t="shared" si="0"/>
        <v>35811455</v>
      </c>
      <c r="O5" s="21">
        <f t="shared" si="0"/>
        <v>4703261</v>
      </c>
      <c r="P5" s="21">
        <f t="shared" si="0"/>
        <v>4393630</v>
      </c>
      <c r="Q5" s="21">
        <f t="shared" si="0"/>
        <v>21165882</v>
      </c>
      <c r="R5" s="21">
        <f t="shared" si="0"/>
        <v>30262773</v>
      </c>
      <c r="S5" s="21">
        <f t="shared" si="0"/>
        <v>3142454</v>
      </c>
      <c r="T5" s="21">
        <f t="shared" si="0"/>
        <v>3749362</v>
      </c>
      <c r="U5" s="21">
        <f t="shared" si="0"/>
        <v>5001304</v>
      </c>
      <c r="V5" s="21">
        <f t="shared" si="0"/>
        <v>11893120</v>
      </c>
      <c r="W5" s="21">
        <f t="shared" si="0"/>
        <v>86691849</v>
      </c>
      <c r="X5" s="21">
        <f t="shared" si="0"/>
        <v>93564134</v>
      </c>
      <c r="Y5" s="21">
        <f t="shared" si="0"/>
        <v>-6872285</v>
      </c>
      <c r="Z5" s="4">
        <f>+IF(X5&lt;&gt;0,+(Y5/X5)*100,0)</f>
        <v>-7.344999313519003</v>
      </c>
      <c r="AA5" s="19">
        <f>SUM(AA6:AA8)</f>
        <v>93564134</v>
      </c>
    </row>
    <row r="6" spans="1:27" ht="12.75">
      <c r="A6" s="5" t="s">
        <v>32</v>
      </c>
      <c r="B6" s="3"/>
      <c r="C6" s="22">
        <v>239872</v>
      </c>
      <c r="D6" s="22"/>
      <c r="E6" s="23">
        <v>40626222</v>
      </c>
      <c r="F6" s="24">
        <v>39027750</v>
      </c>
      <c r="G6" s="24"/>
      <c r="H6" s="24"/>
      <c r="I6" s="24">
        <v>103458</v>
      </c>
      <c r="J6" s="24">
        <v>103458</v>
      </c>
      <c r="K6" s="24">
        <v>151152</v>
      </c>
      <c r="L6" s="24">
        <v>143110</v>
      </c>
      <c r="M6" s="24">
        <v>20941548</v>
      </c>
      <c r="N6" s="24">
        <v>21235810</v>
      </c>
      <c r="O6" s="24">
        <v>178552</v>
      </c>
      <c r="P6" s="24">
        <v>349494</v>
      </c>
      <c r="Q6" s="24">
        <v>15735483</v>
      </c>
      <c r="R6" s="24">
        <v>16263529</v>
      </c>
      <c r="S6" s="24">
        <v>129256</v>
      </c>
      <c r="T6" s="24">
        <v>148011</v>
      </c>
      <c r="U6" s="24">
        <v>-24952</v>
      </c>
      <c r="V6" s="24">
        <v>252315</v>
      </c>
      <c r="W6" s="24">
        <v>37855112</v>
      </c>
      <c r="X6" s="24">
        <v>39027750</v>
      </c>
      <c r="Y6" s="24">
        <v>-1172638</v>
      </c>
      <c r="Z6" s="6">
        <v>-3</v>
      </c>
      <c r="AA6" s="22">
        <v>39027750</v>
      </c>
    </row>
    <row r="7" spans="1:27" ht="12.75">
      <c r="A7" s="5" t="s">
        <v>33</v>
      </c>
      <c r="B7" s="3"/>
      <c r="C7" s="25">
        <v>1006181</v>
      </c>
      <c r="D7" s="25"/>
      <c r="E7" s="26">
        <v>43003268</v>
      </c>
      <c r="F7" s="27">
        <v>54411384</v>
      </c>
      <c r="G7" s="27">
        <v>15886</v>
      </c>
      <c r="H7" s="27"/>
      <c r="I7" s="27">
        <v>8605157</v>
      </c>
      <c r="J7" s="27">
        <v>8621043</v>
      </c>
      <c r="K7" s="27">
        <v>5487387</v>
      </c>
      <c r="L7" s="27">
        <v>4740430</v>
      </c>
      <c r="M7" s="27">
        <v>4347828</v>
      </c>
      <c r="N7" s="27">
        <v>14575645</v>
      </c>
      <c r="O7" s="27">
        <v>4524709</v>
      </c>
      <c r="P7" s="27">
        <v>4044136</v>
      </c>
      <c r="Q7" s="27">
        <v>5430399</v>
      </c>
      <c r="R7" s="27">
        <v>13999244</v>
      </c>
      <c r="S7" s="27">
        <v>3013198</v>
      </c>
      <c r="T7" s="27">
        <v>3601351</v>
      </c>
      <c r="U7" s="27">
        <v>5026256</v>
      </c>
      <c r="V7" s="27">
        <v>11640805</v>
      </c>
      <c r="W7" s="27">
        <v>48836737</v>
      </c>
      <c r="X7" s="27">
        <v>54411384</v>
      </c>
      <c r="Y7" s="27">
        <v>-5574647</v>
      </c>
      <c r="Z7" s="7">
        <v>-10.25</v>
      </c>
      <c r="AA7" s="25">
        <v>54411384</v>
      </c>
    </row>
    <row r="8" spans="1:27" ht="12.75">
      <c r="A8" s="5" t="s">
        <v>34</v>
      </c>
      <c r="B8" s="3"/>
      <c r="C8" s="22"/>
      <c r="D8" s="22"/>
      <c r="E8" s="23"/>
      <c r="F8" s="24">
        <v>125000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125000</v>
      </c>
      <c r="Y8" s="24">
        <v>-125000</v>
      </c>
      <c r="Z8" s="6">
        <v>-100</v>
      </c>
      <c r="AA8" s="22">
        <v>125000</v>
      </c>
    </row>
    <row r="9" spans="1:27" ht="12.75">
      <c r="A9" s="2" t="s">
        <v>35</v>
      </c>
      <c r="B9" s="3"/>
      <c r="C9" s="19">
        <f aca="true" t="shared" si="1" ref="C9:Y9">SUM(C10:C14)</f>
        <v>6121219</v>
      </c>
      <c r="D9" s="19">
        <f>SUM(D10:D14)</f>
        <v>0</v>
      </c>
      <c r="E9" s="20">
        <f t="shared" si="1"/>
        <v>83830328</v>
      </c>
      <c r="F9" s="21">
        <f t="shared" si="1"/>
        <v>119070366</v>
      </c>
      <c r="G9" s="21">
        <f t="shared" si="1"/>
        <v>0</v>
      </c>
      <c r="H9" s="21">
        <f t="shared" si="1"/>
        <v>0</v>
      </c>
      <c r="I9" s="21">
        <f t="shared" si="1"/>
        <v>1111104</v>
      </c>
      <c r="J9" s="21">
        <f t="shared" si="1"/>
        <v>1111104</v>
      </c>
      <c r="K9" s="21">
        <f t="shared" si="1"/>
        <v>393786</v>
      </c>
      <c r="L9" s="21">
        <f t="shared" si="1"/>
        <v>1133843</v>
      </c>
      <c r="M9" s="21">
        <f t="shared" si="1"/>
        <v>652074</v>
      </c>
      <c r="N9" s="21">
        <f t="shared" si="1"/>
        <v>2179703</v>
      </c>
      <c r="O9" s="21">
        <f t="shared" si="1"/>
        <v>1450892</v>
      </c>
      <c r="P9" s="21">
        <f t="shared" si="1"/>
        <v>281468</v>
      </c>
      <c r="Q9" s="21">
        <f t="shared" si="1"/>
        <v>534654</v>
      </c>
      <c r="R9" s="21">
        <f t="shared" si="1"/>
        <v>2267014</v>
      </c>
      <c r="S9" s="21">
        <f t="shared" si="1"/>
        <v>821916</v>
      </c>
      <c r="T9" s="21">
        <f t="shared" si="1"/>
        <v>12084</v>
      </c>
      <c r="U9" s="21">
        <f t="shared" si="1"/>
        <v>958973</v>
      </c>
      <c r="V9" s="21">
        <f t="shared" si="1"/>
        <v>1792973</v>
      </c>
      <c r="W9" s="21">
        <f t="shared" si="1"/>
        <v>7350794</v>
      </c>
      <c r="X9" s="21">
        <f t="shared" si="1"/>
        <v>119070366</v>
      </c>
      <c r="Y9" s="21">
        <f t="shared" si="1"/>
        <v>-111719572</v>
      </c>
      <c r="Z9" s="4">
        <f>+IF(X9&lt;&gt;0,+(Y9/X9)*100,0)</f>
        <v>-93.8265126353941</v>
      </c>
      <c r="AA9" s="19">
        <f>SUM(AA10:AA14)</f>
        <v>119070366</v>
      </c>
    </row>
    <row r="10" spans="1:27" ht="12.75">
      <c r="A10" s="5" t="s">
        <v>36</v>
      </c>
      <c r="B10" s="3"/>
      <c r="C10" s="22">
        <v>536283</v>
      </c>
      <c r="D10" s="22"/>
      <c r="E10" s="23">
        <v>7603590</v>
      </c>
      <c r="F10" s="24">
        <v>9773876</v>
      </c>
      <c r="G10" s="24"/>
      <c r="H10" s="24"/>
      <c r="I10" s="24">
        <v>875386</v>
      </c>
      <c r="J10" s="24">
        <v>875386</v>
      </c>
      <c r="K10" s="24">
        <v>32996</v>
      </c>
      <c r="L10" s="24">
        <v>774376</v>
      </c>
      <c r="M10" s="24">
        <v>459335</v>
      </c>
      <c r="N10" s="24">
        <v>1266707</v>
      </c>
      <c r="O10" s="24">
        <v>456149</v>
      </c>
      <c r="P10" s="24">
        <v>23876</v>
      </c>
      <c r="Q10" s="24">
        <v>23829</v>
      </c>
      <c r="R10" s="24">
        <v>503854</v>
      </c>
      <c r="S10" s="24">
        <v>812503</v>
      </c>
      <c r="T10" s="24">
        <v>11878</v>
      </c>
      <c r="U10" s="24">
        <v>434019</v>
      </c>
      <c r="V10" s="24">
        <v>1258400</v>
      </c>
      <c r="W10" s="24">
        <v>3904347</v>
      </c>
      <c r="X10" s="24">
        <v>9773876</v>
      </c>
      <c r="Y10" s="24">
        <v>-5869529</v>
      </c>
      <c r="Z10" s="6">
        <v>-60.05</v>
      </c>
      <c r="AA10" s="22">
        <v>9773876</v>
      </c>
    </row>
    <row r="11" spans="1:27" ht="12.75">
      <c r="A11" s="5" t="s">
        <v>37</v>
      </c>
      <c r="B11" s="3"/>
      <c r="C11" s="22">
        <v>-757558</v>
      </c>
      <c r="D11" s="22"/>
      <c r="E11" s="23">
        <v>5846263</v>
      </c>
      <c r="F11" s="24">
        <v>2371409</v>
      </c>
      <c r="G11" s="24"/>
      <c r="H11" s="24"/>
      <c r="I11" s="24"/>
      <c r="J11" s="24"/>
      <c r="K11" s="24">
        <v>38097</v>
      </c>
      <c r="L11" s="24">
        <v>-13791</v>
      </c>
      <c r="M11" s="24">
        <v>13230</v>
      </c>
      <c r="N11" s="24">
        <v>37536</v>
      </c>
      <c r="O11" s="24">
        <v>1786</v>
      </c>
      <c r="P11" s="24">
        <v>4292</v>
      </c>
      <c r="Q11" s="24">
        <v>21241</v>
      </c>
      <c r="R11" s="24">
        <v>27319</v>
      </c>
      <c r="S11" s="24">
        <v>9413</v>
      </c>
      <c r="T11" s="24">
        <v>206</v>
      </c>
      <c r="U11" s="24">
        <v>27351</v>
      </c>
      <c r="V11" s="24">
        <v>36970</v>
      </c>
      <c r="W11" s="24">
        <v>101825</v>
      </c>
      <c r="X11" s="24">
        <v>2371409</v>
      </c>
      <c r="Y11" s="24">
        <v>-2269584</v>
      </c>
      <c r="Z11" s="6">
        <v>-95.71</v>
      </c>
      <c r="AA11" s="22">
        <v>2371409</v>
      </c>
    </row>
    <row r="12" spans="1:27" ht="12.75">
      <c r="A12" s="5" t="s">
        <v>38</v>
      </c>
      <c r="B12" s="3"/>
      <c r="C12" s="22">
        <v>867192</v>
      </c>
      <c r="D12" s="22"/>
      <c r="E12" s="23">
        <v>54495475</v>
      </c>
      <c r="F12" s="24">
        <v>54555475</v>
      </c>
      <c r="G12" s="24"/>
      <c r="H12" s="24"/>
      <c r="I12" s="24">
        <v>273362</v>
      </c>
      <c r="J12" s="24">
        <v>273362</v>
      </c>
      <c r="K12" s="24">
        <v>322693</v>
      </c>
      <c r="L12" s="24">
        <v>392080</v>
      </c>
      <c r="M12" s="24">
        <v>198331</v>
      </c>
      <c r="N12" s="24">
        <v>913104</v>
      </c>
      <c r="O12" s="24">
        <v>1010657</v>
      </c>
      <c r="P12" s="24">
        <v>253300</v>
      </c>
      <c r="Q12" s="24">
        <v>489584</v>
      </c>
      <c r="R12" s="24">
        <v>1753541</v>
      </c>
      <c r="S12" s="24"/>
      <c r="T12" s="24"/>
      <c r="U12" s="24">
        <v>353714</v>
      </c>
      <c r="V12" s="24">
        <v>353714</v>
      </c>
      <c r="W12" s="24">
        <v>3293721</v>
      </c>
      <c r="X12" s="24">
        <v>54555475</v>
      </c>
      <c r="Y12" s="24">
        <v>-51261754</v>
      </c>
      <c r="Z12" s="6">
        <v>-93.96</v>
      </c>
      <c r="AA12" s="22">
        <v>54555475</v>
      </c>
    </row>
    <row r="13" spans="1:27" ht="12.75">
      <c r="A13" s="5" t="s">
        <v>39</v>
      </c>
      <c r="B13" s="3"/>
      <c r="C13" s="22">
        <v>5475302</v>
      </c>
      <c r="D13" s="22"/>
      <c r="E13" s="23">
        <v>15885000</v>
      </c>
      <c r="F13" s="24">
        <v>52369606</v>
      </c>
      <c r="G13" s="24"/>
      <c r="H13" s="24"/>
      <c r="I13" s="24">
        <v>-37644</v>
      </c>
      <c r="J13" s="24">
        <v>-37644</v>
      </c>
      <c r="K13" s="24"/>
      <c r="L13" s="24">
        <v>-18822</v>
      </c>
      <c r="M13" s="24">
        <v>-18822</v>
      </c>
      <c r="N13" s="24">
        <v>-37644</v>
      </c>
      <c r="O13" s="24">
        <v>-17700</v>
      </c>
      <c r="P13" s="24"/>
      <c r="Q13" s="24"/>
      <c r="R13" s="24">
        <v>-17700</v>
      </c>
      <c r="S13" s="24"/>
      <c r="T13" s="24"/>
      <c r="U13" s="24">
        <v>143889</v>
      </c>
      <c r="V13" s="24">
        <v>143889</v>
      </c>
      <c r="W13" s="24">
        <v>50901</v>
      </c>
      <c r="X13" s="24">
        <v>52369606</v>
      </c>
      <c r="Y13" s="24">
        <v>-52318705</v>
      </c>
      <c r="Z13" s="6">
        <v>-99.9</v>
      </c>
      <c r="AA13" s="22">
        <v>52369606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2732183</v>
      </c>
      <c r="D15" s="19">
        <f>SUM(D16:D18)</f>
        <v>0</v>
      </c>
      <c r="E15" s="20">
        <f t="shared" si="2"/>
        <v>5312892</v>
      </c>
      <c r="F15" s="21">
        <f t="shared" si="2"/>
        <v>5006283</v>
      </c>
      <c r="G15" s="21">
        <f t="shared" si="2"/>
        <v>0</v>
      </c>
      <c r="H15" s="21">
        <f t="shared" si="2"/>
        <v>0</v>
      </c>
      <c r="I15" s="21">
        <f t="shared" si="2"/>
        <v>231833</v>
      </c>
      <c r="J15" s="21">
        <f t="shared" si="2"/>
        <v>231833</v>
      </c>
      <c r="K15" s="21">
        <f t="shared" si="2"/>
        <v>17510</v>
      </c>
      <c r="L15" s="21">
        <f t="shared" si="2"/>
        <v>176294</v>
      </c>
      <c r="M15" s="21">
        <f t="shared" si="2"/>
        <v>119978</v>
      </c>
      <c r="N15" s="21">
        <f t="shared" si="2"/>
        <v>313782</v>
      </c>
      <c r="O15" s="21">
        <f t="shared" si="2"/>
        <v>116789</v>
      </c>
      <c r="P15" s="21">
        <f t="shared" si="2"/>
        <v>9055</v>
      </c>
      <c r="Q15" s="21">
        <f t="shared" si="2"/>
        <v>19237</v>
      </c>
      <c r="R15" s="21">
        <f t="shared" si="2"/>
        <v>145081</v>
      </c>
      <c r="S15" s="21">
        <f t="shared" si="2"/>
        <v>152132</v>
      </c>
      <c r="T15" s="21">
        <f t="shared" si="2"/>
        <v>195</v>
      </c>
      <c r="U15" s="21">
        <f t="shared" si="2"/>
        <v>531540</v>
      </c>
      <c r="V15" s="21">
        <f t="shared" si="2"/>
        <v>683867</v>
      </c>
      <c r="W15" s="21">
        <f t="shared" si="2"/>
        <v>1374563</v>
      </c>
      <c r="X15" s="21">
        <f t="shared" si="2"/>
        <v>5006283</v>
      </c>
      <c r="Y15" s="21">
        <f t="shared" si="2"/>
        <v>-3631720</v>
      </c>
      <c r="Z15" s="4">
        <f>+IF(X15&lt;&gt;0,+(Y15/X15)*100,0)</f>
        <v>-72.54324216189936</v>
      </c>
      <c r="AA15" s="19">
        <f>SUM(AA16:AA18)</f>
        <v>5006283</v>
      </c>
    </row>
    <row r="16" spans="1:27" ht="12.75">
      <c r="A16" s="5" t="s">
        <v>42</v>
      </c>
      <c r="B16" s="3"/>
      <c r="C16" s="22">
        <v>174392</v>
      </c>
      <c r="D16" s="22"/>
      <c r="E16" s="23">
        <v>789100</v>
      </c>
      <c r="F16" s="24">
        <v>789100</v>
      </c>
      <c r="G16" s="24"/>
      <c r="H16" s="24"/>
      <c r="I16" s="24">
        <v>164889</v>
      </c>
      <c r="J16" s="24">
        <v>164889</v>
      </c>
      <c r="K16" s="24">
        <v>17353</v>
      </c>
      <c r="L16" s="24">
        <v>93317</v>
      </c>
      <c r="M16" s="24">
        <v>61426</v>
      </c>
      <c r="N16" s="24">
        <v>172096</v>
      </c>
      <c r="O16" s="24">
        <v>59997</v>
      </c>
      <c r="P16" s="24">
        <v>8362</v>
      </c>
      <c r="Q16" s="24">
        <v>19237</v>
      </c>
      <c r="R16" s="24">
        <v>87596</v>
      </c>
      <c r="S16" s="24">
        <v>152132</v>
      </c>
      <c r="T16" s="24">
        <v>195</v>
      </c>
      <c r="U16" s="24">
        <v>77078</v>
      </c>
      <c r="V16" s="24">
        <v>229405</v>
      </c>
      <c r="W16" s="24">
        <v>653986</v>
      </c>
      <c r="X16" s="24">
        <v>789100</v>
      </c>
      <c r="Y16" s="24">
        <v>-135114</v>
      </c>
      <c r="Z16" s="6">
        <v>-17.12</v>
      </c>
      <c r="AA16" s="22">
        <v>789100</v>
      </c>
    </row>
    <row r="17" spans="1:27" ht="12.75">
      <c r="A17" s="5" t="s">
        <v>43</v>
      </c>
      <c r="B17" s="3"/>
      <c r="C17" s="22">
        <v>2557791</v>
      </c>
      <c r="D17" s="22"/>
      <c r="E17" s="23">
        <v>4523792</v>
      </c>
      <c r="F17" s="24">
        <v>4217183</v>
      </c>
      <c r="G17" s="24"/>
      <c r="H17" s="24"/>
      <c r="I17" s="24">
        <v>66944</v>
      </c>
      <c r="J17" s="24">
        <v>66944</v>
      </c>
      <c r="K17" s="24">
        <v>157</v>
      </c>
      <c r="L17" s="24">
        <v>82977</v>
      </c>
      <c r="M17" s="24">
        <v>58552</v>
      </c>
      <c r="N17" s="24">
        <v>141686</v>
      </c>
      <c r="O17" s="24">
        <v>56792</v>
      </c>
      <c r="P17" s="24">
        <v>693</v>
      </c>
      <c r="Q17" s="24"/>
      <c r="R17" s="24">
        <v>57485</v>
      </c>
      <c r="S17" s="24"/>
      <c r="T17" s="24"/>
      <c r="U17" s="24">
        <v>454462</v>
      </c>
      <c r="V17" s="24">
        <v>454462</v>
      </c>
      <c r="W17" s="24">
        <v>720577</v>
      </c>
      <c r="X17" s="24">
        <v>4217183</v>
      </c>
      <c r="Y17" s="24">
        <v>-3496606</v>
      </c>
      <c r="Z17" s="6">
        <v>-82.91</v>
      </c>
      <c r="AA17" s="22">
        <v>4217183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715459</v>
      </c>
      <c r="D19" s="19">
        <f>SUM(D20:D23)</f>
        <v>0</v>
      </c>
      <c r="E19" s="20">
        <f t="shared" si="3"/>
        <v>179565700</v>
      </c>
      <c r="F19" s="21">
        <f t="shared" si="3"/>
        <v>190700275</v>
      </c>
      <c r="G19" s="21">
        <f t="shared" si="3"/>
        <v>664669</v>
      </c>
      <c r="H19" s="21">
        <f t="shared" si="3"/>
        <v>0</v>
      </c>
      <c r="I19" s="21">
        <f t="shared" si="3"/>
        <v>11530904</v>
      </c>
      <c r="J19" s="21">
        <f t="shared" si="3"/>
        <v>12195573</v>
      </c>
      <c r="K19" s="21">
        <f t="shared" si="3"/>
        <v>9739123</v>
      </c>
      <c r="L19" s="21">
        <f t="shared" si="3"/>
        <v>7245837</v>
      </c>
      <c r="M19" s="21">
        <f t="shared" si="3"/>
        <v>8664133</v>
      </c>
      <c r="N19" s="21">
        <f t="shared" si="3"/>
        <v>25649093</v>
      </c>
      <c r="O19" s="21">
        <f t="shared" si="3"/>
        <v>18132117</v>
      </c>
      <c r="P19" s="21">
        <f t="shared" si="3"/>
        <v>11917467</v>
      </c>
      <c r="Q19" s="21">
        <f t="shared" si="3"/>
        <v>8662278</v>
      </c>
      <c r="R19" s="21">
        <f t="shared" si="3"/>
        <v>38711862</v>
      </c>
      <c r="S19" s="21">
        <f t="shared" si="3"/>
        <v>5489166</v>
      </c>
      <c r="T19" s="21">
        <f t="shared" si="3"/>
        <v>-9000474</v>
      </c>
      <c r="U19" s="21">
        <f t="shared" si="3"/>
        <v>3307598</v>
      </c>
      <c r="V19" s="21">
        <f t="shared" si="3"/>
        <v>-203710</v>
      </c>
      <c r="W19" s="21">
        <f t="shared" si="3"/>
        <v>76352818</v>
      </c>
      <c r="X19" s="21">
        <f t="shared" si="3"/>
        <v>190700275</v>
      </c>
      <c r="Y19" s="21">
        <f t="shared" si="3"/>
        <v>-114347457</v>
      </c>
      <c r="Z19" s="4">
        <f>+IF(X19&lt;&gt;0,+(Y19/X19)*100,0)</f>
        <v>-59.961873154089574</v>
      </c>
      <c r="AA19" s="19">
        <f>SUM(AA20:AA23)</f>
        <v>190700275</v>
      </c>
    </row>
    <row r="20" spans="1:27" ht="12.75">
      <c r="A20" s="5" t="s">
        <v>46</v>
      </c>
      <c r="B20" s="3"/>
      <c r="C20" s="22">
        <v>-1908864</v>
      </c>
      <c r="D20" s="22"/>
      <c r="E20" s="23">
        <v>104942220</v>
      </c>
      <c r="F20" s="24">
        <v>109620524</v>
      </c>
      <c r="G20" s="24">
        <v>52612</v>
      </c>
      <c r="H20" s="24"/>
      <c r="I20" s="24">
        <v>9874673</v>
      </c>
      <c r="J20" s="24">
        <v>9927285</v>
      </c>
      <c r="K20" s="24">
        <v>7505709</v>
      </c>
      <c r="L20" s="24">
        <v>5150833</v>
      </c>
      <c r="M20" s="24">
        <v>7648977</v>
      </c>
      <c r="N20" s="24">
        <v>20305519</v>
      </c>
      <c r="O20" s="24">
        <v>13339632</v>
      </c>
      <c r="P20" s="24">
        <v>10174273</v>
      </c>
      <c r="Q20" s="24">
        <v>7345401</v>
      </c>
      <c r="R20" s="24">
        <v>30859306</v>
      </c>
      <c r="S20" s="24">
        <v>7500500</v>
      </c>
      <c r="T20" s="24">
        <v>-10316364</v>
      </c>
      <c r="U20" s="24">
        <v>-1485409</v>
      </c>
      <c r="V20" s="24">
        <v>-4301273</v>
      </c>
      <c r="W20" s="24">
        <v>56790837</v>
      </c>
      <c r="X20" s="24">
        <v>109620524</v>
      </c>
      <c r="Y20" s="24">
        <v>-52829687</v>
      </c>
      <c r="Z20" s="6">
        <v>-48.19</v>
      </c>
      <c r="AA20" s="22">
        <v>109620524</v>
      </c>
    </row>
    <row r="21" spans="1:27" ht="12.75">
      <c r="A21" s="5" t="s">
        <v>47</v>
      </c>
      <c r="B21" s="3"/>
      <c r="C21" s="22">
        <v>720411</v>
      </c>
      <c r="D21" s="22"/>
      <c r="E21" s="23">
        <v>39317222</v>
      </c>
      <c r="F21" s="24">
        <v>46428291</v>
      </c>
      <c r="G21" s="24">
        <v>571895</v>
      </c>
      <c r="H21" s="24"/>
      <c r="I21" s="24">
        <v>1671807</v>
      </c>
      <c r="J21" s="24">
        <v>2243702</v>
      </c>
      <c r="K21" s="24">
        <v>2018436</v>
      </c>
      <c r="L21" s="24">
        <v>2229085</v>
      </c>
      <c r="M21" s="24">
        <v>1161017</v>
      </c>
      <c r="N21" s="24">
        <v>5408538</v>
      </c>
      <c r="O21" s="24">
        <v>4689843</v>
      </c>
      <c r="P21" s="24">
        <v>1994493</v>
      </c>
      <c r="Q21" s="24">
        <v>1413480</v>
      </c>
      <c r="R21" s="24">
        <v>8097816</v>
      </c>
      <c r="S21" s="24">
        <v>-855811</v>
      </c>
      <c r="T21" s="24">
        <v>1665850</v>
      </c>
      <c r="U21" s="24">
        <v>3621131</v>
      </c>
      <c r="V21" s="24">
        <v>4431170</v>
      </c>
      <c r="W21" s="24">
        <v>20181226</v>
      </c>
      <c r="X21" s="24">
        <v>46428291</v>
      </c>
      <c r="Y21" s="24">
        <v>-26247065</v>
      </c>
      <c r="Z21" s="6">
        <v>-56.53</v>
      </c>
      <c r="AA21" s="22">
        <v>46428291</v>
      </c>
    </row>
    <row r="22" spans="1:27" ht="12.75">
      <c r="A22" s="5" t="s">
        <v>48</v>
      </c>
      <c r="B22" s="3"/>
      <c r="C22" s="25">
        <v>1228193</v>
      </c>
      <c r="D22" s="25"/>
      <c r="E22" s="26">
        <v>22927733</v>
      </c>
      <c r="F22" s="27">
        <v>23333915</v>
      </c>
      <c r="G22" s="27">
        <v>40138</v>
      </c>
      <c r="H22" s="27"/>
      <c r="I22" s="27">
        <v>73537</v>
      </c>
      <c r="J22" s="27">
        <v>113675</v>
      </c>
      <c r="K22" s="27">
        <v>196776</v>
      </c>
      <c r="L22" s="27">
        <v>-322972</v>
      </c>
      <c r="M22" s="27">
        <v>-6232</v>
      </c>
      <c r="N22" s="27">
        <v>-132428</v>
      </c>
      <c r="O22" s="27">
        <v>108633</v>
      </c>
      <c r="P22" s="27">
        <v>-151367</v>
      </c>
      <c r="Q22" s="27">
        <v>11756</v>
      </c>
      <c r="R22" s="27">
        <v>-30978</v>
      </c>
      <c r="S22" s="27">
        <v>-754448</v>
      </c>
      <c r="T22" s="27">
        <v>-224398</v>
      </c>
      <c r="U22" s="27">
        <v>628409</v>
      </c>
      <c r="V22" s="27">
        <v>-350437</v>
      </c>
      <c r="W22" s="27">
        <v>-400168</v>
      </c>
      <c r="X22" s="27">
        <v>23333915</v>
      </c>
      <c r="Y22" s="27">
        <v>-23734083</v>
      </c>
      <c r="Z22" s="7">
        <v>-101.71</v>
      </c>
      <c r="AA22" s="25">
        <v>23333915</v>
      </c>
    </row>
    <row r="23" spans="1:27" ht="12.75">
      <c r="A23" s="5" t="s">
        <v>49</v>
      </c>
      <c r="B23" s="3"/>
      <c r="C23" s="22">
        <v>675719</v>
      </c>
      <c r="D23" s="22"/>
      <c r="E23" s="23">
        <v>12378525</v>
      </c>
      <c r="F23" s="24">
        <v>11317545</v>
      </c>
      <c r="G23" s="24">
        <v>24</v>
      </c>
      <c r="H23" s="24"/>
      <c r="I23" s="24">
        <v>-89113</v>
      </c>
      <c r="J23" s="24">
        <v>-89089</v>
      </c>
      <c r="K23" s="24">
        <v>18202</v>
      </c>
      <c r="L23" s="24">
        <v>188891</v>
      </c>
      <c r="M23" s="24">
        <v>-139629</v>
      </c>
      <c r="N23" s="24">
        <v>67464</v>
      </c>
      <c r="O23" s="24">
        <v>-5991</v>
      </c>
      <c r="P23" s="24">
        <v>-99932</v>
      </c>
      <c r="Q23" s="24">
        <v>-108359</v>
      </c>
      <c r="R23" s="24">
        <v>-214282</v>
      </c>
      <c r="S23" s="24">
        <v>-401075</v>
      </c>
      <c r="T23" s="24">
        <v>-125562</v>
      </c>
      <c r="U23" s="24">
        <v>543467</v>
      </c>
      <c r="V23" s="24">
        <v>16830</v>
      </c>
      <c r="W23" s="24">
        <v>-219077</v>
      </c>
      <c r="X23" s="24">
        <v>11317545</v>
      </c>
      <c r="Y23" s="24">
        <v>-11536622</v>
      </c>
      <c r="Z23" s="6">
        <v>-101.94</v>
      </c>
      <c r="AA23" s="22">
        <v>11317545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10814914</v>
      </c>
      <c r="D25" s="40">
        <f>+D5+D9+D15+D19+D24</f>
        <v>0</v>
      </c>
      <c r="E25" s="41">
        <f t="shared" si="4"/>
        <v>352338410</v>
      </c>
      <c r="F25" s="42">
        <f t="shared" si="4"/>
        <v>408341058</v>
      </c>
      <c r="G25" s="42">
        <f t="shared" si="4"/>
        <v>680555</v>
      </c>
      <c r="H25" s="42">
        <f t="shared" si="4"/>
        <v>0</v>
      </c>
      <c r="I25" s="42">
        <f t="shared" si="4"/>
        <v>21582456</v>
      </c>
      <c r="J25" s="42">
        <f t="shared" si="4"/>
        <v>22263011</v>
      </c>
      <c r="K25" s="42">
        <f t="shared" si="4"/>
        <v>15788958</v>
      </c>
      <c r="L25" s="42">
        <f t="shared" si="4"/>
        <v>13439514</v>
      </c>
      <c r="M25" s="42">
        <f t="shared" si="4"/>
        <v>34725561</v>
      </c>
      <c r="N25" s="42">
        <f t="shared" si="4"/>
        <v>63954033</v>
      </c>
      <c r="O25" s="42">
        <f t="shared" si="4"/>
        <v>24403059</v>
      </c>
      <c r="P25" s="42">
        <f t="shared" si="4"/>
        <v>16601620</v>
      </c>
      <c r="Q25" s="42">
        <f t="shared" si="4"/>
        <v>30382051</v>
      </c>
      <c r="R25" s="42">
        <f t="shared" si="4"/>
        <v>71386730</v>
      </c>
      <c r="S25" s="42">
        <f t="shared" si="4"/>
        <v>9605668</v>
      </c>
      <c r="T25" s="42">
        <f t="shared" si="4"/>
        <v>-5238833</v>
      </c>
      <c r="U25" s="42">
        <f t="shared" si="4"/>
        <v>9799415</v>
      </c>
      <c r="V25" s="42">
        <f t="shared" si="4"/>
        <v>14166250</v>
      </c>
      <c r="W25" s="42">
        <f t="shared" si="4"/>
        <v>171770024</v>
      </c>
      <c r="X25" s="42">
        <f t="shared" si="4"/>
        <v>408341058</v>
      </c>
      <c r="Y25" s="42">
        <f t="shared" si="4"/>
        <v>-236571034</v>
      </c>
      <c r="Z25" s="43">
        <f>+IF(X25&lt;&gt;0,+(Y25/X25)*100,0)</f>
        <v>-57.93466744654416</v>
      </c>
      <c r="AA25" s="40">
        <f>+AA5+AA9+AA15+AA19+AA24</f>
        <v>408341058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4717597</v>
      </c>
      <c r="D28" s="19">
        <f>SUM(D29:D31)</f>
        <v>0</v>
      </c>
      <c r="E28" s="20">
        <f t="shared" si="5"/>
        <v>71650473</v>
      </c>
      <c r="F28" s="21">
        <f t="shared" si="5"/>
        <v>71147327</v>
      </c>
      <c r="G28" s="21">
        <f t="shared" si="5"/>
        <v>64400</v>
      </c>
      <c r="H28" s="21">
        <f t="shared" si="5"/>
        <v>-514275</v>
      </c>
      <c r="I28" s="21">
        <f t="shared" si="5"/>
        <v>10449809</v>
      </c>
      <c r="J28" s="21">
        <f t="shared" si="5"/>
        <v>9999934</v>
      </c>
      <c r="K28" s="21">
        <f t="shared" si="5"/>
        <v>4621283</v>
      </c>
      <c r="L28" s="21">
        <f t="shared" si="5"/>
        <v>7276207</v>
      </c>
      <c r="M28" s="21">
        <f t="shared" si="5"/>
        <v>9041975</v>
      </c>
      <c r="N28" s="21">
        <f t="shared" si="5"/>
        <v>20939465</v>
      </c>
      <c r="O28" s="21">
        <f t="shared" si="5"/>
        <v>5966186</v>
      </c>
      <c r="P28" s="21">
        <f t="shared" si="5"/>
        <v>5165136</v>
      </c>
      <c r="Q28" s="21">
        <f t="shared" si="5"/>
        <v>10176021</v>
      </c>
      <c r="R28" s="21">
        <f t="shared" si="5"/>
        <v>21307343</v>
      </c>
      <c r="S28" s="21">
        <f t="shared" si="5"/>
        <v>14036380</v>
      </c>
      <c r="T28" s="21">
        <f t="shared" si="5"/>
        <v>4826982</v>
      </c>
      <c r="U28" s="21">
        <f t="shared" si="5"/>
        <v>11232863</v>
      </c>
      <c r="V28" s="21">
        <f t="shared" si="5"/>
        <v>30096225</v>
      </c>
      <c r="W28" s="21">
        <f t="shared" si="5"/>
        <v>82342967</v>
      </c>
      <c r="X28" s="21">
        <f t="shared" si="5"/>
        <v>71147329</v>
      </c>
      <c r="Y28" s="21">
        <f t="shared" si="5"/>
        <v>11195638</v>
      </c>
      <c r="Z28" s="4">
        <f>+IF(X28&lt;&gt;0,+(Y28/X28)*100,0)</f>
        <v>15.735851447072596</v>
      </c>
      <c r="AA28" s="19">
        <f>SUM(AA29:AA31)</f>
        <v>71147327</v>
      </c>
    </row>
    <row r="29" spans="1:27" ht="12.75">
      <c r="A29" s="5" t="s">
        <v>32</v>
      </c>
      <c r="B29" s="3"/>
      <c r="C29" s="22">
        <v>1368036</v>
      </c>
      <c r="D29" s="22"/>
      <c r="E29" s="23">
        <v>21498356</v>
      </c>
      <c r="F29" s="24">
        <v>17970625</v>
      </c>
      <c r="G29" s="24">
        <v>29284</v>
      </c>
      <c r="H29" s="24">
        <v>-398187</v>
      </c>
      <c r="I29" s="24">
        <v>2575409</v>
      </c>
      <c r="J29" s="24">
        <v>2206506</v>
      </c>
      <c r="K29" s="24">
        <v>1137832</v>
      </c>
      <c r="L29" s="24">
        <v>1594028</v>
      </c>
      <c r="M29" s="24">
        <v>1918968</v>
      </c>
      <c r="N29" s="24">
        <v>4650828</v>
      </c>
      <c r="O29" s="24">
        <v>1000792</v>
      </c>
      <c r="P29" s="24">
        <v>1358967</v>
      </c>
      <c r="Q29" s="24">
        <v>1155345</v>
      </c>
      <c r="R29" s="24">
        <v>3515104</v>
      </c>
      <c r="S29" s="24">
        <v>1186312</v>
      </c>
      <c r="T29" s="24">
        <v>1416722</v>
      </c>
      <c r="U29" s="24">
        <v>-2074516</v>
      </c>
      <c r="V29" s="24">
        <v>528518</v>
      </c>
      <c r="W29" s="24">
        <v>10900956</v>
      </c>
      <c r="X29" s="24">
        <v>17970627</v>
      </c>
      <c r="Y29" s="24">
        <v>-7069671</v>
      </c>
      <c r="Z29" s="6">
        <v>-39.34</v>
      </c>
      <c r="AA29" s="22">
        <v>17970625</v>
      </c>
    </row>
    <row r="30" spans="1:27" ht="12.75">
      <c r="A30" s="5" t="s">
        <v>33</v>
      </c>
      <c r="B30" s="3"/>
      <c r="C30" s="25">
        <v>3275524</v>
      </c>
      <c r="D30" s="25"/>
      <c r="E30" s="26">
        <v>48646646</v>
      </c>
      <c r="F30" s="27">
        <v>52048666</v>
      </c>
      <c r="G30" s="27">
        <v>34957</v>
      </c>
      <c r="H30" s="27">
        <v>-116088</v>
      </c>
      <c r="I30" s="27">
        <v>7829717</v>
      </c>
      <c r="J30" s="27">
        <v>7748586</v>
      </c>
      <c r="K30" s="27">
        <v>3424707</v>
      </c>
      <c r="L30" s="27">
        <v>5603100</v>
      </c>
      <c r="M30" s="27">
        <v>7078324</v>
      </c>
      <c r="N30" s="27">
        <v>16106131</v>
      </c>
      <c r="O30" s="27">
        <v>4920141</v>
      </c>
      <c r="P30" s="27">
        <v>3760218</v>
      </c>
      <c r="Q30" s="27">
        <v>8852355</v>
      </c>
      <c r="R30" s="27">
        <v>17532714</v>
      </c>
      <c r="S30" s="27">
        <v>12805181</v>
      </c>
      <c r="T30" s="27">
        <v>3365373</v>
      </c>
      <c r="U30" s="27">
        <v>13262436</v>
      </c>
      <c r="V30" s="27">
        <v>29432990</v>
      </c>
      <c r="W30" s="27">
        <v>70820421</v>
      </c>
      <c r="X30" s="27">
        <v>52048666</v>
      </c>
      <c r="Y30" s="27">
        <v>18771755</v>
      </c>
      <c r="Z30" s="7">
        <v>36.07</v>
      </c>
      <c r="AA30" s="25">
        <v>52048666</v>
      </c>
    </row>
    <row r="31" spans="1:27" ht="12.75">
      <c r="A31" s="5" t="s">
        <v>34</v>
      </c>
      <c r="B31" s="3"/>
      <c r="C31" s="22">
        <v>74037</v>
      </c>
      <c r="D31" s="22"/>
      <c r="E31" s="23">
        <v>1505471</v>
      </c>
      <c r="F31" s="24">
        <v>1128036</v>
      </c>
      <c r="G31" s="24">
        <v>159</v>
      </c>
      <c r="H31" s="24"/>
      <c r="I31" s="24">
        <v>44683</v>
      </c>
      <c r="J31" s="24">
        <v>44842</v>
      </c>
      <c r="K31" s="24">
        <v>58744</v>
      </c>
      <c r="L31" s="24">
        <v>79079</v>
      </c>
      <c r="M31" s="24">
        <v>44683</v>
      </c>
      <c r="N31" s="24">
        <v>182506</v>
      </c>
      <c r="O31" s="24">
        <v>45253</v>
      </c>
      <c r="P31" s="24">
        <v>45951</v>
      </c>
      <c r="Q31" s="24">
        <v>168321</v>
      </c>
      <c r="R31" s="24">
        <v>259525</v>
      </c>
      <c r="S31" s="24">
        <v>44887</v>
      </c>
      <c r="T31" s="24">
        <v>44887</v>
      </c>
      <c r="U31" s="24">
        <v>44943</v>
      </c>
      <c r="V31" s="24">
        <v>134717</v>
      </c>
      <c r="W31" s="24">
        <v>621590</v>
      </c>
      <c r="X31" s="24">
        <v>1128036</v>
      </c>
      <c r="Y31" s="24">
        <v>-506446</v>
      </c>
      <c r="Z31" s="6">
        <v>-44.9</v>
      </c>
      <c r="AA31" s="22">
        <v>1128036</v>
      </c>
    </row>
    <row r="32" spans="1:27" ht="12.75">
      <c r="A32" s="2" t="s">
        <v>35</v>
      </c>
      <c r="B32" s="3"/>
      <c r="C32" s="19">
        <f aca="true" t="shared" si="6" ref="C32:Y32">SUM(C33:C37)</f>
        <v>9823002</v>
      </c>
      <c r="D32" s="19">
        <f>SUM(D33:D37)</f>
        <v>0</v>
      </c>
      <c r="E32" s="20">
        <f t="shared" si="6"/>
        <v>85778195</v>
      </c>
      <c r="F32" s="21">
        <f t="shared" si="6"/>
        <v>125497516</v>
      </c>
      <c r="G32" s="21">
        <f t="shared" si="6"/>
        <v>10936120</v>
      </c>
      <c r="H32" s="21">
        <f t="shared" si="6"/>
        <v>202368</v>
      </c>
      <c r="I32" s="21">
        <f t="shared" si="6"/>
        <v>4125307</v>
      </c>
      <c r="J32" s="21">
        <f t="shared" si="6"/>
        <v>15263795</v>
      </c>
      <c r="K32" s="21">
        <f t="shared" si="6"/>
        <v>21302368</v>
      </c>
      <c r="L32" s="21">
        <f t="shared" si="6"/>
        <v>7733050</v>
      </c>
      <c r="M32" s="21">
        <f t="shared" si="6"/>
        <v>4729205</v>
      </c>
      <c r="N32" s="21">
        <f t="shared" si="6"/>
        <v>33764623</v>
      </c>
      <c r="O32" s="21">
        <f t="shared" si="6"/>
        <v>5914458</v>
      </c>
      <c r="P32" s="21">
        <f t="shared" si="6"/>
        <v>3291647</v>
      </c>
      <c r="Q32" s="21">
        <f t="shared" si="6"/>
        <v>3749569</v>
      </c>
      <c r="R32" s="21">
        <f t="shared" si="6"/>
        <v>12955674</v>
      </c>
      <c r="S32" s="21">
        <f t="shared" si="6"/>
        <v>1618731</v>
      </c>
      <c r="T32" s="21">
        <f t="shared" si="6"/>
        <v>3204858</v>
      </c>
      <c r="U32" s="21">
        <f t="shared" si="6"/>
        <v>16190183</v>
      </c>
      <c r="V32" s="21">
        <f t="shared" si="6"/>
        <v>21013772</v>
      </c>
      <c r="W32" s="21">
        <f t="shared" si="6"/>
        <v>82997864</v>
      </c>
      <c r="X32" s="21">
        <f t="shared" si="6"/>
        <v>125497520</v>
      </c>
      <c r="Y32" s="21">
        <f t="shared" si="6"/>
        <v>-42499656</v>
      </c>
      <c r="Z32" s="4">
        <f>+IF(X32&lt;&gt;0,+(Y32/X32)*100,0)</f>
        <v>-33.86493693261827</v>
      </c>
      <c r="AA32" s="19">
        <f>SUM(AA33:AA37)</f>
        <v>125497516</v>
      </c>
    </row>
    <row r="33" spans="1:27" ht="12.75">
      <c r="A33" s="5" t="s">
        <v>36</v>
      </c>
      <c r="B33" s="3"/>
      <c r="C33" s="22">
        <v>1718941</v>
      </c>
      <c r="D33" s="22"/>
      <c r="E33" s="23">
        <v>10196966</v>
      </c>
      <c r="F33" s="24">
        <v>10381540</v>
      </c>
      <c r="G33" s="24">
        <v>107864</v>
      </c>
      <c r="H33" s="24">
        <v>91432</v>
      </c>
      <c r="I33" s="24">
        <v>1193312</v>
      </c>
      <c r="J33" s="24">
        <v>1392608</v>
      </c>
      <c r="K33" s="24">
        <v>865444</v>
      </c>
      <c r="L33" s="24">
        <v>1343632</v>
      </c>
      <c r="M33" s="24">
        <v>871021</v>
      </c>
      <c r="N33" s="24">
        <v>3080097</v>
      </c>
      <c r="O33" s="24">
        <v>747371</v>
      </c>
      <c r="P33" s="24">
        <v>1091905</v>
      </c>
      <c r="Q33" s="24">
        <v>928268</v>
      </c>
      <c r="R33" s="24">
        <v>2767544</v>
      </c>
      <c r="S33" s="24">
        <v>949136</v>
      </c>
      <c r="T33" s="24">
        <v>960571</v>
      </c>
      <c r="U33" s="24">
        <v>385000</v>
      </c>
      <c r="V33" s="24">
        <v>2294707</v>
      </c>
      <c r="W33" s="24">
        <v>9534956</v>
      </c>
      <c r="X33" s="24">
        <v>10381540</v>
      </c>
      <c r="Y33" s="24">
        <v>-846584</v>
      </c>
      <c r="Z33" s="6">
        <v>-8.15</v>
      </c>
      <c r="AA33" s="22">
        <v>10381540</v>
      </c>
    </row>
    <row r="34" spans="1:27" ht="12.75">
      <c r="A34" s="5" t="s">
        <v>37</v>
      </c>
      <c r="B34" s="3"/>
      <c r="C34" s="22">
        <v>676165</v>
      </c>
      <c r="D34" s="22"/>
      <c r="E34" s="23">
        <v>9376312</v>
      </c>
      <c r="F34" s="24">
        <v>9456663</v>
      </c>
      <c r="G34" s="24">
        <v>7730</v>
      </c>
      <c r="H34" s="24">
        <v>50739</v>
      </c>
      <c r="I34" s="24">
        <v>711610</v>
      </c>
      <c r="J34" s="24">
        <v>770079</v>
      </c>
      <c r="K34" s="24">
        <v>538643</v>
      </c>
      <c r="L34" s="24">
        <v>964211</v>
      </c>
      <c r="M34" s="24">
        <v>651956</v>
      </c>
      <c r="N34" s="24">
        <v>2154810</v>
      </c>
      <c r="O34" s="24">
        <v>671859</v>
      </c>
      <c r="P34" s="24">
        <v>605250</v>
      </c>
      <c r="Q34" s="24">
        <v>568422</v>
      </c>
      <c r="R34" s="24">
        <v>1845531</v>
      </c>
      <c r="S34" s="24">
        <v>563540</v>
      </c>
      <c r="T34" s="24">
        <v>532453</v>
      </c>
      <c r="U34" s="24">
        <v>830289</v>
      </c>
      <c r="V34" s="24">
        <v>1926282</v>
      </c>
      <c r="W34" s="24">
        <v>6696702</v>
      </c>
      <c r="X34" s="24">
        <v>9456667</v>
      </c>
      <c r="Y34" s="24">
        <v>-2759965</v>
      </c>
      <c r="Z34" s="6">
        <v>-29.19</v>
      </c>
      <c r="AA34" s="22">
        <v>9456663</v>
      </c>
    </row>
    <row r="35" spans="1:27" ht="12.75">
      <c r="A35" s="5" t="s">
        <v>38</v>
      </c>
      <c r="B35" s="3"/>
      <c r="C35" s="22">
        <v>1798429</v>
      </c>
      <c r="D35" s="22"/>
      <c r="E35" s="23">
        <v>48638528</v>
      </c>
      <c r="F35" s="24">
        <v>51450405</v>
      </c>
      <c r="G35" s="24">
        <v>311524</v>
      </c>
      <c r="H35" s="24">
        <v>44588</v>
      </c>
      <c r="I35" s="24">
        <v>2055759</v>
      </c>
      <c r="J35" s="24">
        <v>2411871</v>
      </c>
      <c r="K35" s="24">
        <v>1666078</v>
      </c>
      <c r="L35" s="24">
        <v>5186428</v>
      </c>
      <c r="M35" s="24">
        <v>4003101</v>
      </c>
      <c r="N35" s="24">
        <v>10855607</v>
      </c>
      <c r="O35" s="24">
        <v>4355003</v>
      </c>
      <c r="P35" s="24">
        <v>1433128</v>
      </c>
      <c r="Q35" s="24">
        <v>2104925</v>
      </c>
      <c r="R35" s="24">
        <v>7893056</v>
      </c>
      <c r="S35" s="24">
        <v>106055</v>
      </c>
      <c r="T35" s="24">
        <v>1562981</v>
      </c>
      <c r="U35" s="24">
        <v>3853122</v>
      </c>
      <c r="V35" s="24">
        <v>5522158</v>
      </c>
      <c r="W35" s="24">
        <v>26682692</v>
      </c>
      <c r="X35" s="24">
        <v>51450405</v>
      </c>
      <c r="Y35" s="24">
        <v>-24767713</v>
      </c>
      <c r="Z35" s="6">
        <v>-48.14</v>
      </c>
      <c r="AA35" s="22">
        <v>51450405</v>
      </c>
    </row>
    <row r="36" spans="1:27" ht="12.75">
      <c r="A36" s="5" t="s">
        <v>39</v>
      </c>
      <c r="B36" s="3"/>
      <c r="C36" s="22">
        <v>5629467</v>
      </c>
      <c r="D36" s="22"/>
      <c r="E36" s="23">
        <v>17566389</v>
      </c>
      <c r="F36" s="24">
        <v>54208908</v>
      </c>
      <c r="G36" s="24">
        <v>10509002</v>
      </c>
      <c r="H36" s="24">
        <v>15609</v>
      </c>
      <c r="I36" s="24">
        <v>164626</v>
      </c>
      <c r="J36" s="24">
        <v>10689237</v>
      </c>
      <c r="K36" s="24">
        <v>18232203</v>
      </c>
      <c r="L36" s="24">
        <v>238779</v>
      </c>
      <c r="M36" s="24">
        <v>-796873</v>
      </c>
      <c r="N36" s="24">
        <v>17674109</v>
      </c>
      <c r="O36" s="24">
        <v>140225</v>
      </c>
      <c r="P36" s="24">
        <v>161364</v>
      </c>
      <c r="Q36" s="24">
        <v>147954</v>
      </c>
      <c r="R36" s="24">
        <v>449543</v>
      </c>
      <c r="S36" s="24"/>
      <c r="T36" s="24">
        <v>148853</v>
      </c>
      <c r="U36" s="24">
        <v>11121772</v>
      </c>
      <c r="V36" s="24">
        <v>11270625</v>
      </c>
      <c r="W36" s="24">
        <v>40083514</v>
      </c>
      <c r="X36" s="24">
        <v>54208908</v>
      </c>
      <c r="Y36" s="24">
        <v>-14125394</v>
      </c>
      <c r="Z36" s="6">
        <v>-26.06</v>
      </c>
      <c r="AA36" s="22">
        <v>54208908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2137753</v>
      </c>
      <c r="D38" s="19">
        <f>SUM(D39:D41)</f>
        <v>0</v>
      </c>
      <c r="E38" s="20">
        <f t="shared" si="7"/>
        <v>28110511</v>
      </c>
      <c r="F38" s="21">
        <f t="shared" si="7"/>
        <v>30092780</v>
      </c>
      <c r="G38" s="21">
        <f t="shared" si="7"/>
        <v>3560798</v>
      </c>
      <c r="H38" s="21">
        <f t="shared" si="7"/>
        <v>3639000</v>
      </c>
      <c r="I38" s="21">
        <f t="shared" si="7"/>
        <v>1781921</v>
      </c>
      <c r="J38" s="21">
        <f t="shared" si="7"/>
        <v>8981719</v>
      </c>
      <c r="K38" s="21">
        <f t="shared" si="7"/>
        <v>1710948</v>
      </c>
      <c r="L38" s="21">
        <f t="shared" si="7"/>
        <v>2528200</v>
      </c>
      <c r="M38" s="21">
        <f t="shared" si="7"/>
        <v>1609155</v>
      </c>
      <c r="N38" s="21">
        <f t="shared" si="7"/>
        <v>5848303</v>
      </c>
      <c r="O38" s="21">
        <f t="shared" si="7"/>
        <v>1797572</v>
      </c>
      <c r="P38" s="21">
        <f t="shared" si="7"/>
        <v>1740499</v>
      </c>
      <c r="Q38" s="21">
        <f t="shared" si="7"/>
        <v>1639018</v>
      </c>
      <c r="R38" s="21">
        <f t="shared" si="7"/>
        <v>5177089</v>
      </c>
      <c r="S38" s="21">
        <f t="shared" si="7"/>
        <v>1106088</v>
      </c>
      <c r="T38" s="21">
        <f t="shared" si="7"/>
        <v>1618704</v>
      </c>
      <c r="U38" s="21">
        <f t="shared" si="7"/>
        <v>1653352</v>
      </c>
      <c r="V38" s="21">
        <f t="shared" si="7"/>
        <v>4378144</v>
      </c>
      <c r="W38" s="21">
        <f t="shared" si="7"/>
        <v>24385255</v>
      </c>
      <c r="X38" s="21">
        <f t="shared" si="7"/>
        <v>30092780</v>
      </c>
      <c r="Y38" s="21">
        <f t="shared" si="7"/>
        <v>-5707525</v>
      </c>
      <c r="Z38" s="4">
        <f>+IF(X38&lt;&gt;0,+(Y38/X38)*100,0)</f>
        <v>-18.966426498316206</v>
      </c>
      <c r="AA38" s="19">
        <f>SUM(AA39:AA41)</f>
        <v>30092780</v>
      </c>
    </row>
    <row r="39" spans="1:27" ht="12.75">
      <c r="A39" s="5" t="s">
        <v>42</v>
      </c>
      <c r="B39" s="3"/>
      <c r="C39" s="22">
        <v>475133</v>
      </c>
      <c r="D39" s="22"/>
      <c r="E39" s="23">
        <v>5578242</v>
      </c>
      <c r="F39" s="24">
        <v>7311572</v>
      </c>
      <c r="G39" s="24">
        <v>-1810396</v>
      </c>
      <c r="H39" s="24">
        <v>-1846686</v>
      </c>
      <c r="I39" s="24">
        <v>894089</v>
      </c>
      <c r="J39" s="24">
        <v>-2762993</v>
      </c>
      <c r="K39" s="24">
        <v>799059</v>
      </c>
      <c r="L39" s="24">
        <v>1609810</v>
      </c>
      <c r="M39" s="24">
        <v>775694</v>
      </c>
      <c r="N39" s="24">
        <v>3184563</v>
      </c>
      <c r="O39" s="24">
        <v>794795</v>
      </c>
      <c r="P39" s="24">
        <v>865844</v>
      </c>
      <c r="Q39" s="24">
        <v>773976</v>
      </c>
      <c r="R39" s="24">
        <v>2434615</v>
      </c>
      <c r="S39" s="24">
        <v>327236</v>
      </c>
      <c r="T39" s="24">
        <v>763953</v>
      </c>
      <c r="U39" s="24">
        <v>800998</v>
      </c>
      <c r="V39" s="24">
        <v>1892187</v>
      </c>
      <c r="W39" s="24">
        <v>4748372</v>
      </c>
      <c r="X39" s="24">
        <v>7311572</v>
      </c>
      <c r="Y39" s="24">
        <v>-2563200</v>
      </c>
      <c r="Z39" s="6">
        <v>-35.06</v>
      </c>
      <c r="AA39" s="22">
        <v>7311572</v>
      </c>
    </row>
    <row r="40" spans="1:27" ht="12.75">
      <c r="A40" s="5" t="s">
        <v>43</v>
      </c>
      <c r="B40" s="3"/>
      <c r="C40" s="22">
        <v>1662620</v>
      </c>
      <c r="D40" s="22"/>
      <c r="E40" s="23">
        <v>22532269</v>
      </c>
      <c r="F40" s="24">
        <v>22781208</v>
      </c>
      <c r="G40" s="24">
        <v>5371194</v>
      </c>
      <c r="H40" s="24">
        <v>5485686</v>
      </c>
      <c r="I40" s="24">
        <v>887832</v>
      </c>
      <c r="J40" s="24">
        <v>11744712</v>
      </c>
      <c r="K40" s="24">
        <v>911889</v>
      </c>
      <c r="L40" s="24">
        <v>918390</v>
      </c>
      <c r="M40" s="24">
        <v>833461</v>
      </c>
      <c r="N40" s="24">
        <v>2663740</v>
      </c>
      <c r="O40" s="24">
        <v>1002777</v>
      </c>
      <c r="P40" s="24">
        <v>874655</v>
      </c>
      <c r="Q40" s="24">
        <v>865042</v>
      </c>
      <c r="R40" s="24">
        <v>2742474</v>
      </c>
      <c r="S40" s="24">
        <v>778852</v>
      </c>
      <c r="T40" s="24">
        <v>854751</v>
      </c>
      <c r="U40" s="24">
        <v>852354</v>
      </c>
      <c r="V40" s="24">
        <v>2485957</v>
      </c>
      <c r="W40" s="24">
        <v>19636883</v>
      </c>
      <c r="X40" s="24">
        <v>22781208</v>
      </c>
      <c r="Y40" s="24">
        <v>-3144325</v>
      </c>
      <c r="Z40" s="6">
        <v>-13.8</v>
      </c>
      <c r="AA40" s="22">
        <v>22781208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10781986</v>
      </c>
      <c r="D42" s="19">
        <f>SUM(D43:D46)</f>
        <v>0</v>
      </c>
      <c r="E42" s="20">
        <f t="shared" si="8"/>
        <v>155856961</v>
      </c>
      <c r="F42" s="21">
        <f t="shared" si="8"/>
        <v>151794985</v>
      </c>
      <c r="G42" s="21">
        <f t="shared" si="8"/>
        <v>-1099616</v>
      </c>
      <c r="H42" s="21">
        <f t="shared" si="8"/>
        <v>5152145</v>
      </c>
      <c r="I42" s="21">
        <f t="shared" si="8"/>
        <v>13402949</v>
      </c>
      <c r="J42" s="21">
        <f t="shared" si="8"/>
        <v>17455478</v>
      </c>
      <c r="K42" s="21">
        <f t="shared" si="8"/>
        <v>10642563</v>
      </c>
      <c r="L42" s="21">
        <f t="shared" si="8"/>
        <v>8049836</v>
      </c>
      <c r="M42" s="21">
        <f t="shared" si="8"/>
        <v>20067377</v>
      </c>
      <c r="N42" s="21">
        <f t="shared" si="8"/>
        <v>38759776</v>
      </c>
      <c r="O42" s="21">
        <f t="shared" si="8"/>
        <v>6235691</v>
      </c>
      <c r="P42" s="21">
        <f t="shared" si="8"/>
        <v>8046195</v>
      </c>
      <c r="Q42" s="21">
        <f t="shared" si="8"/>
        <v>10423493</v>
      </c>
      <c r="R42" s="21">
        <f t="shared" si="8"/>
        <v>24705379</v>
      </c>
      <c r="S42" s="21">
        <f t="shared" si="8"/>
        <v>2050336</v>
      </c>
      <c r="T42" s="21">
        <f t="shared" si="8"/>
        <v>3148997</v>
      </c>
      <c r="U42" s="21">
        <f t="shared" si="8"/>
        <v>8851250</v>
      </c>
      <c r="V42" s="21">
        <f t="shared" si="8"/>
        <v>14050583</v>
      </c>
      <c r="W42" s="21">
        <f t="shared" si="8"/>
        <v>94971216</v>
      </c>
      <c r="X42" s="21">
        <f t="shared" si="8"/>
        <v>151794991</v>
      </c>
      <c r="Y42" s="21">
        <f t="shared" si="8"/>
        <v>-56823775</v>
      </c>
      <c r="Z42" s="4">
        <f>+IF(X42&lt;&gt;0,+(Y42/X42)*100,0)</f>
        <v>-37.43455210587285</v>
      </c>
      <c r="AA42" s="19">
        <f>SUM(AA43:AA46)</f>
        <v>151794985</v>
      </c>
    </row>
    <row r="43" spans="1:27" ht="12.75">
      <c r="A43" s="5" t="s">
        <v>46</v>
      </c>
      <c r="B43" s="3"/>
      <c r="C43" s="22">
        <v>5757977</v>
      </c>
      <c r="D43" s="22"/>
      <c r="E43" s="23">
        <v>89397332</v>
      </c>
      <c r="F43" s="24">
        <v>86991775</v>
      </c>
      <c r="G43" s="24">
        <v>830305</v>
      </c>
      <c r="H43" s="24">
        <v>7270636</v>
      </c>
      <c r="I43" s="24">
        <v>8724418</v>
      </c>
      <c r="J43" s="24">
        <v>16825359</v>
      </c>
      <c r="K43" s="24">
        <v>7356425</v>
      </c>
      <c r="L43" s="24">
        <v>1586017</v>
      </c>
      <c r="M43" s="24">
        <v>14419555</v>
      </c>
      <c r="N43" s="24">
        <v>23361997</v>
      </c>
      <c r="O43" s="24">
        <v>1326209</v>
      </c>
      <c r="P43" s="24">
        <v>5109443</v>
      </c>
      <c r="Q43" s="24">
        <v>5330905</v>
      </c>
      <c r="R43" s="24">
        <v>11766557</v>
      </c>
      <c r="S43" s="24">
        <v>46427</v>
      </c>
      <c r="T43" s="24">
        <v>645964</v>
      </c>
      <c r="U43" s="24">
        <v>2435742</v>
      </c>
      <c r="V43" s="24">
        <v>3128133</v>
      </c>
      <c r="W43" s="24">
        <v>55082046</v>
      </c>
      <c r="X43" s="24">
        <v>86991781</v>
      </c>
      <c r="Y43" s="24">
        <v>-31909735</v>
      </c>
      <c r="Z43" s="6">
        <v>-36.68</v>
      </c>
      <c r="AA43" s="22">
        <v>86991775</v>
      </c>
    </row>
    <row r="44" spans="1:27" ht="12.75">
      <c r="A44" s="5" t="s">
        <v>47</v>
      </c>
      <c r="B44" s="3"/>
      <c r="C44" s="22">
        <v>2107374</v>
      </c>
      <c r="D44" s="22"/>
      <c r="E44" s="23">
        <v>31892667</v>
      </c>
      <c r="F44" s="24">
        <v>27451351</v>
      </c>
      <c r="G44" s="24">
        <v>-2170390</v>
      </c>
      <c r="H44" s="24">
        <v>-2408953</v>
      </c>
      <c r="I44" s="24">
        <v>3005425</v>
      </c>
      <c r="J44" s="24">
        <v>-1573918</v>
      </c>
      <c r="K44" s="24">
        <v>1845327</v>
      </c>
      <c r="L44" s="24">
        <v>2966993</v>
      </c>
      <c r="M44" s="24">
        <v>3044713</v>
      </c>
      <c r="N44" s="24">
        <v>7857033</v>
      </c>
      <c r="O44" s="24">
        <v>2133727</v>
      </c>
      <c r="P44" s="24">
        <v>1259630</v>
      </c>
      <c r="Q44" s="24">
        <v>3251898</v>
      </c>
      <c r="R44" s="24">
        <v>6645255</v>
      </c>
      <c r="S44" s="24">
        <v>361013</v>
      </c>
      <c r="T44" s="24">
        <v>905118</v>
      </c>
      <c r="U44" s="24">
        <v>3955385</v>
      </c>
      <c r="V44" s="24">
        <v>5221516</v>
      </c>
      <c r="W44" s="24">
        <v>18149886</v>
      </c>
      <c r="X44" s="24">
        <v>27451351</v>
      </c>
      <c r="Y44" s="24">
        <v>-9301465</v>
      </c>
      <c r="Z44" s="6">
        <v>-33.88</v>
      </c>
      <c r="AA44" s="22">
        <v>27451351</v>
      </c>
    </row>
    <row r="45" spans="1:27" ht="12.75">
      <c r="A45" s="5" t="s">
        <v>48</v>
      </c>
      <c r="B45" s="3"/>
      <c r="C45" s="25">
        <v>1287121</v>
      </c>
      <c r="D45" s="25"/>
      <c r="E45" s="26">
        <v>15019659</v>
      </c>
      <c r="F45" s="27">
        <v>16764511</v>
      </c>
      <c r="G45" s="27">
        <v>33641</v>
      </c>
      <c r="H45" s="27">
        <v>103877</v>
      </c>
      <c r="I45" s="27">
        <v>581744</v>
      </c>
      <c r="J45" s="27">
        <v>719262</v>
      </c>
      <c r="K45" s="27">
        <v>444394</v>
      </c>
      <c r="L45" s="27">
        <v>1369559</v>
      </c>
      <c r="M45" s="27">
        <v>1196429</v>
      </c>
      <c r="N45" s="27">
        <v>3010382</v>
      </c>
      <c r="O45" s="27">
        <v>1145350</v>
      </c>
      <c r="P45" s="27">
        <v>547546</v>
      </c>
      <c r="Q45" s="27">
        <v>799375</v>
      </c>
      <c r="R45" s="27">
        <v>2492271</v>
      </c>
      <c r="S45" s="27">
        <v>1633577</v>
      </c>
      <c r="T45" s="27">
        <v>475694</v>
      </c>
      <c r="U45" s="27">
        <v>974723</v>
      </c>
      <c r="V45" s="27">
        <v>3083994</v>
      </c>
      <c r="W45" s="27">
        <v>9305909</v>
      </c>
      <c r="X45" s="27">
        <v>16764511</v>
      </c>
      <c r="Y45" s="27">
        <v>-7458602</v>
      </c>
      <c r="Z45" s="7">
        <v>-44.49</v>
      </c>
      <c r="AA45" s="25">
        <v>16764511</v>
      </c>
    </row>
    <row r="46" spans="1:27" ht="12.75">
      <c r="A46" s="5" t="s">
        <v>49</v>
      </c>
      <c r="B46" s="3"/>
      <c r="C46" s="22">
        <v>1629514</v>
      </c>
      <c r="D46" s="22"/>
      <c r="E46" s="23">
        <v>19547303</v>
      </c>
      <c r="F46" s="24">
        <v>20587348</v>
      </c>
      <c r="G46" s="24">
        <v>206828</v>
      </c>
      <c r="H46" s="24">
        <v>186585</v>
      </c>
      <c r="I46" s="24">
        <v>1091362</v>
      </c>
      <c r="J46" s="24">
        <v>1484775</v>
      </c>
      <c r="K46" s="24">
        <v>996417</v>
      </c>
      <c r="L46" s="24">
        <v>2127267</v>
      </c>
      <c r="M46" s="24">
        <v>1406680</v>
      </c>
      <c r="N46" s="24">
        <v>4530364</v>
      </c>
      <c r="O46" s="24">
        <v>1630405</v>
      </c>
      <c r="P46" s="24">
        <v>1129576</v>
      </c>
      <c r="Q46" s="24">
        <v>1041315</v>
      </c>
      <c r="R46" s="24">
        <v>3801296</v>
      </c>
      <c r="S46" s="24">
        <v>9319</v>
      </c>
      <c r="T46" s="24">
        <v>1122221</v>
      </c>
      <c r="U46" s="24">
        <v>1485400</v>
      </c>
      <c r="V46" s="24">
        <v>2616940</v>
      </c>
      <c r="W46" s="24">
        <v>12433375</v>
      </c>
      <c r="X46" s="24">
        <v>20587348</v>
      </c>
      <c r="Y46" s="24">
        <v>-8153973</v>
      </c>
      <c r="Z46" s="6">
        <v>-39.61</v>
      </c>
      <c r="AA46" s="22">
        <v>20587348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27460338</v>
      </c>
      <c r="D48" s="40">
        <f>+D28+D32+D38+D42+D47</f>
        <v>0</v>
      </c>
      <c r="E48" s="41">
        <f t="shared" si="9"/>
        <v>341396140</v>
      </c>
      <c r="F48" s="42">
        <f t="shared" si="9"/>
        <v>378532608</v>
      </c>
      <c r="G48" s="42">
        <f t="shared" si="9"/>
        <v>13461702</v>
      </c>
      <c r="H48" s="42">
        <f t="shared" si="9"/>
        <v>8479238</v>
      </c>
      <c r="I48" s="42">
        <f t="shared" si="9"/>
        <v>29759986</v>
      </c>
      <c r="J48" s="42">
        <f t="shared" si="9"/>
        <v>51700926</v>
      </c>
      <c r="K48" s="42">
        <f t="shared" si="9"/>
        <v>38277162</v>
      </c>
      <c r="L48" s="42">
        <f t="shared" si="9"/>
        <v>25587293</v>
      </c>
      <c r="M48" s="42">
        <f t="shared" si="9"/>
        <v>35447712</v>
      </c>
      <c r="N48" s="42">
        <f t="shared" si="9"/>
        <v>99312167</v>
      </c>
      <c r="O48" s="42">
        <f t="shared" si="9"/>
        <v>19913907</v>
      </c>
      <c r="P48" s="42">
        <f t="shared" si="9"/>
        <v>18243477</v>
      </c>
      <c r="Q48" s="42">
        <f t="shared" si="9"/>
        <v>25988101</v>
      </c>
      <c r="R48" s="42">
        <f t="shared" si="9"/>
        <v>64145485</v>
      </c>
      <c r="S48" s="42">
        <f t="shared" si="9"/>
        <v>18811535</v>
      </c>
      <c r="T48" s="42">
        <f t="shared" si="9"/>
        <v>12799541</v>
      </c>
      <c r="U48" s="42">
        <f t="shared" si="9"/>
        <v>37927648</v>
      </c>
      <c r="V48" s="42">
        <f t="shared" si="9"/>
        <v>69538724</v>
      </c>
      <c r="W48" s="42">
        <f t="shared" si="9"/>
        <v>284697302</v>
      </c>
      <c r="X48" s="42">
        <f t="shared" si="9"/>
        <v>378532620</v>
      </c>
      <c r="Y48" s="42">
        <f t="shared" si="9"/>
        <v>-93835318</v>
      </c>
      <c r="Z48" s="43">
        <f>+IF(X48&lt;&gt;0,+(Y48/X48)*100,0)</f>
        <v>-24.789228996962006</v>
      </c>
      <c r="AA48" s="40">
        <f>+AA28+AA32+AA38+AA42+AA47</f>
        <v>378532608</v>
      </c>
    </row>
    <row r="49" spans="1:27" ht="12.75">
      <c r="A49" s="14" t="s">
        <v>87</v>
      </c>
      <c r="B49" s="15"/>
      <c r="C49" s="44">
        <f aca="true" t="shared" si="10" ref="C49:Y49">+C25-C48</f>
        <v>-16645424</v>
      </c>
      <c r="D49" s="44">
        <f>+D25-D48</f>
        <v>0</v>
      </c>
      <c r="E49" s="45">
        <f t="shared" si="10"/>
        <v>10942270</v>
      </c>
      <c r="F49" s="46">
        <f t="shared" si="10"/>
        <v>29808450</v>
      </c>
      <c r="G49" s="46">
        <f t="shared" si="10"/>
        <v>-12781147</v>
      </c>
      <c r="H49" s="46">
        <f t="shared" si="10"/>
        <v>-8479238</v>
      </c>
      <c r="I49" s="46">
        <f t="shared" si="10"/>
        <v>-8177530</v>
      </c>
      <c r="J49" s="46">
        <f t="shared" si="10"/>
        <v>-29437915</v>
      </c>
      <c r="K49" s="46">
        <f t="shared" si="10"/>
        <v>-22488204</v>
      </c>
      <c r="L49" s="46">
        <f t="shared" si="10"/>
        <v>-12147779</v>
      </c>
      <c r="M49" s="46">
        <f t="shared" si="10"/>
        <v>-722151</v>
      </c>
      <c r="N49" s="46">
        <f t="shared" si="10"/>
        <v>-35358134</v>
      </c>
      <c r="O49" s="46">
        <f t="shared" si="10"/>
        <v>4489152</v>
      </c>
      <c r="P49" s="46">
        <f t="shared" si="10"/>
        <v>-1641857</v>
      </c>
      <c r="Q49" s="46">
        <f t="shared" si="10"/>
        <v>4393950</v>
      </c>
      <c r="R49" s="46">
        <f t="shared" si="10"/>
        <v>7241245</v>
      </c>
      <c r="S49" s="46">
        <f t="shared" si="10"/>
        <v>-9205867</v>
      </c>
      <c r="T49" s="46">
        <f t="shared" si="10"/>
        <v>-18038374</v>
      </c>
      <c r="U49" s="46">
        <f t="shared" si="10"/>
        <v>-28128233</v>
      </c>
      <c r="V49" s="46">
        <f t="shared" si="10"/>
        <v>-55372474</v>
      </c>
      <c r="W49" s="46">
        <f t="shared" si="10"/>
        <v>-112927278</v>
      </c>
      <c r="X49" s="46">
        <f>IF(F25=F48,0,X25-X48)</f>
        <v>29808438</v>
      </c>
      <c r="Y49" s="46">
        <f t="shared" si="10"/>
        <v>-142735716</v>
      </c>
      <c r="Z49" s="47">
        <f>+IF(X49&lt;&gt;0,+(Y49/X49)*100,0)</f>
        <v>-478.8433261749576</v>
      </c>
      <c r="AA49" s="44">
        <f>+AA25-AA48</f>
        <v>29808450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7535225</v>
      </c>
      <c r="D5" s="19">
        <f>SUM(D6:D8)</f>
        <v>0</v>
      </c>
      <c r="E5" s="20">
        <f t="shared" si="0"/>
        <v>48316934</v>
      </c>
      <c r="F5" s="21">
        <f t="shared" si="0"/>
        <v>48937500</v>
      </c>
      <c r="G5" s="21">
        <f t="shared" si="0"/>
        <v>2149</v>
      </c>
      <c r="H5" s="21">
        <f t="shared" si="0"/>
        <v>76221</v>
      </c>
      <c r="I5" s="21">
        <f t="shared" si="0"/>
        <v>449365</v>
      </c>
      <c r="J5" s="21">
        <f t="shared" si="0"/>
        <v>527735</v>
      </c>
      <c r="K5" s="21">
        <f t="shared" si="0"/>
        <v>423254</v>
      </c>
      <c r="L5" s="21">
        <f t="shared" si="0"/>
        <v>1583429</v>
      </c>
      <c r="M5" s="21">
        <f t="shared" si="0"/>
        <v>10543582</v>
      </c>
      <c r="N5" s="21">
        <f t="shared" si="0"/>
        <v>12550265</v>
      </c>
      <c r="O5" s="21">
        <f t="shared" si="0"/>
        <v>10692225</v>
      </c>
      <c r="P5" s="21">
        <f t="shared" si="0"/>
        <v>-8588025</v>
      </c>
      <c r="Q5" s="21">
        <f t="shared" si="0"/>
        <v>8066439</v>
      </c>
      <c r="R5" s="21">
        <f t="shared" si="0"/>
        <v>10170639</v>
      </c>
      <c r="S5" s="21">
        <f t="shared" si="0"/>
        <v>539847</v>
      </c>
      <c r="T5" s="21">
        <f t="shared" si="0"/>
        <v>302992</v>
      </c>
      <c r="U5" s="21">
        <f t="shared" si="0"/>
        <v>1970699</v>
      </c>
      <c r="V5" s="21">
        <f t="shared" si="0"/>
        <v>2813538</v>
      </c>
      <c r="W5" s="21">
        <f t="shared" si="0"/>
        <v>26062177</v>
      </c>
      <c r="X5" s="21">
        <f t="shared" si="0"/>
        <v>48937500</v>
      </c>
      <c r="Y5" s="21">
        <f t="shared" si="0"/>
        <v>-22875323</v>
      </c>
      <c r="Z5" s="4">
        <f>+IF(X5&lt;&gt;0,+(Y5/X5)*100,0)</f>
        <v>-46.74395504469987</v>
      </c>
      <c r="AA5" s="19">
        <f>SUM(AA6:AA8)</f>
        <v>48937500</v>
      </c>
    </row>
    <row r="6" spans="1:27" ht="12.75">
      <c r="A6" s="5" t="s">
        <v>32</v>
      </c>
      <c r="B6" s="3"/>
      <c r="C6" s="22">
        <v>7604143</v>
      </c>
      <c r="D6" s="22"/>
      <c r="E6" s="23">
        <v>38943446</v>
      </c>
      <c r="F6" s="24">
        <v>39318054</v>
      </c>
      <c r="G6" s="24">
        <v>-3000</v>
      </c>
      <c r="H6" s="24"/>
      <c r="I6" s="24">
        <v>318935</v>
      </c>
      <c r="J6" s="24">
        <v>315935</v>
      </c>
      <c r="K6" s="24">
        <v>319340</v>
      </c>
      <c r="L6" s="24">
        <v>950805</v>
      </c>
      <c r="M6" s="24">
        <v>10533340</v>
      </c>
      <c r="N6" s="24">
        <v>11803485</v>
      </c>
      <c r="O6" s="24">
        <v>10503740</v>
      </c>
      <c r="P6" s="24"/>
      <c r="Q6" s="24">
        <v>7979344</v>
      </c>
      <c r="R6" s="24">
        <v>18483084</v>
      </c>
      <c r="S6" s="24">
        <v>448686</v>
      </c>
      <c r="T6" s="24">
        <v>251327</v>
      </c>
      <c r="U6" s="24">
        <v>1239448</v>
      </c>
      <c r="V6" s="24">
        <v>1939461</v>
      </c>
      <c r="W6" s="24">
        <v>32541965</v>
      </c>
      <c r="X6" s="24">
        <v>39318054</v>
      </c>
      <c r="Y6" s="24">
        <v>-6776089</v>
      </c>
      <c r="Z6" s="6">
        <v>-17.23</v>
      </c>
      <c r="AA6" s="22">
        <v>39318054</v>
      </c>
    </row>
    <row r="7" spans="1:27" ht="12.75">
      <c r="A7" s="5" t="s">
        <v>33</v>
      </c>
      <c r="B7" s="3"/>
      <c r="C7" s="25">
        <v>-68918</v>
      </c>
      <c r="D7" s="25"/>
      <c r="E7" s="26">
        <v>9373488</v>
      </c>
      <c r="F7" s="27">
        <v>9369446</v>
      </c>
      <c r="G7" s="27">
        <v>5149</v>
      </c>
      <c r="H7" s="27">
        <v>76221</v>
      </c>
      <c r="I7" s="27">
        <v>130430</v>
      </c>
      <c r="J7" s="27">
        <v>211800</v>
      </c>
      <c r="K7" s="27">
        <v>103914</v>
      </c>
      <c r="L7" s="27">
        <v>632624</v>
      </c>
      <c r="M7" s="27">
        <v>10242</v>
      </c>
      <c r="N7" s="27">
        <v>746780</v>
      </c>
      <c r="O7" s="27">
        <v>188485</v>
      </c>
      <c r="P7" s="27">
        <v>-8588025</v>
      </c>
      <c r="Q7" s="27">
        <v>87095</v>
      </c>
      <c r="R7" s="27">
        <v>-8312445</v>
      </c>
      <c r="S7" s="27">
        <v>91161</v>
      </c>
      <c r="T7" s="27">
        <v>51665</v>
      </c>
      <c r="U7" s="27">
        <v>731251</v>
      </c>
      <c r="V7" s="27">
        <v>874077</v>
      </c>
      <c r="W7" s="27">
        <v>-6479788</v>
      </c>
      <c r="X7" s="27">
        <v>9369446</v>
      </c>
      <c r="Y7" s="27">
        <v>-15849234</v>
      </c>
      <c r="Z7" s="7">
        <v>-169.16</v>
      </c>
      <c r="AA7" s="25">
        <v>9369446</v>
      </c>
    </row>
    <row r="8" spans="1:27" ht="12.75">
      <c r="A8" s="5" t="s">
        <v>34</v>
      </c>
      <c r="B8" s="3"/>
      <c r="C8" s="22"/>
      <c r="D8" s="22"/>
      <c r="E8" s="23"/>
      <c r="F8" s="24">
        <v>250000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250000</v>
      </c>
      <c r="Y8" s="24">
        <v>-250000</v>
      </c>
      <c r="Z8" s="6">
        <v>-100</v>
      </c>
      <c r="AA8" s="22">
        <v>250000</v>
      </c>
    </row>
    <row r="9" spans="1:27" ht="12.75">
      <c r="A9" s="2" t="s">
        <v>35</v>
      </c>
      <c r="B9" s="3"/>
      <c r="C9" s="19">
        <f aca="true" t="shared" si="1" ref="C9:Y9">SUM(C10:C14)</f>
        <v>-158876</v>
      </c>
      <c r="D9" s="19">
        <f>SUM(D10:D14)</f>
        <v>0</v>
      </c>
      <c r="E9" s="20">
        <f t="shared" si="1"/>
        <v>44730</v>
      </c>
      <c r="F9" s="21">
        <f t="shared" si="1"/>
        <v>124730</v>
      </c>
      <c r="G9" s="21">
        <f t="shared" si="1"/>
        <v>0</v>
      </c>
      <c r="H9" s="21">
        <f t="shared" si="1"/>
        <v>0</v>
      </c>
      <c r="I9" s="21">
        <f t="shared" si="1"/>
        <v>6220</v>
      </c>
      <c r="J9" s="21">
        <f t="shared" si="1"/>
        <v>6220</v>
      </c>
      <c r="K9" s="21">
        <f t="shared" si="1"/>
        <v>5136</v>
      </c>
      <c r="L9" s="21">
        <f t="shared" si="1"/>
        <v>4825</v>
      </c>
      <c r="M9" s="21">
        <f t="shared" si="1"/>
        <v>2570</v>
      </c>
      <c r="N9" s="21">
        <f t="shared" si="1"/>
        <v>12531</v>
      </c>
      <c r="O9" s="21">
        <f t="shared" si="1"/>
        <v>2505</v>
      </c>
      <c r="P9" s="21">
        <f t="shared" si="1"/>
        <v>0</v>
      </c>
      <c r="Q9" s="21">
        <f t="shared" si="1"/>
        <v>880</v>
      </c>
      <c r="R9" s="21">
        <f t="shared" si="1"/>
        <v>3385</v>
      </c>
      <c r="S9" s="21">
        <f t="shared" si="1"/>
        <v>475</v>
      </c>
      <c r="T9" s="21">
        <f t="shared" si="1"/>
        <v>540</v>
      </c>
      <c r="U9" s="21">
        <f t="shared" si="1"/>
        <v>2575</v>
      </c>
      <c r="V9" s="21">
        <f t="shared" si="1"/>
        <v>3590</v>
      </c>
      <c r="W9" s="21">
        <f t="shared" si="1"/>
        <v>25726</v>
      </c>
      <c r="X9" s="21">
        <f t="shared" si="1"/>
        <v>124730</v>
      </c>
      <c r="Y9" s="21">
        <f t="shared" si="1"/>
        <v>-99004</v>
      </c>
      <c r="Z9" s="4">
        <f>+IF(X9&lt;&gt;0,+(Y9/X9)*100,0)</f>
        <v>-79.3746492423635</v>
      </c>
      <c r="AA9" s="19">
        <f>SUM(AA10:AA14)</f>
        <v>124730</v>
      </c>
    </row>
    <row r="10" spans="1:27" ht="12.75">
      <c r="A10" s="5" t="s">
        <v>36</v>
      </c>
      <c r="B10" s="3"/>
      <c r="C10" s="22"/>
      <c r="D10" s="22"/>
      <c r="E10" s="23"/>
      <c r="F10" s="24">
        <v>80000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80000</v>
      </c>
      <c r="Y10" s="24">
        <v>-80000</v>
      </c>
      <c r="Z10" s="6">
        <v>-100</v>
      </c>
      <c r="AA10" s="22">
        <v>80000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-158876</v>
      </c>
      <c r="D14" s="25"/>
      <c r="E14" s="26">
        <v>44730</v>
      </c>
      <c r="F14" s="27">
        <v>44730</v>
      </c>
      <c r="G14" s="27"/>
      <c r="H14" s="27"/>
      <c r="I14" s="27">
        <v>6220</v>
      </c>
      <c r="J14" s="27">
        <v>6220</v>
      </c>
      <c r="K14" s="27">
        <v>5136</v>
      </c>
      <c r="L14" s="27">
        <v>4825</v>
      </c>
      <c r="M14" s="27">
        <v>2570</v>
      </c>
      <c r="N14" s="27">
        <v>12531</v>
      </c>
      <c r="O14" s="27">
        <v>2505</v>
      </c>
      <c r="P14" s="27"/>
      <c r="Q14" s="27">
        <v>880</v>
      </c>
      <c r="R14" s="27">
        <v>3385</v>
      </c>
      <c r="S14" s="27">
        <v>475</v>
      </c>
      <c r="T14" s="27">
        <v>540</v>
      </c>
      <c r="U14" s="27">
        <v>2575</v>
      </c>
      <c r="V14" s="27">
        <v>3590</v>
      </c>
      <c r="W14" s="27">
        <v>25726</v>
      </c>
      <c r="X14" s="27">
        <v>44730</v>
      </c>
      <c r="Y14" s="27">
        <v>-19004</v>
      </c>
      <c r="Z14" s="7">
        <v>-42.49</v>
      </c>
      <c r="AA14" s="25">
        <v>44730</v>
      </c>
    </row>
    <row r="15" spans="1:27" ht="12.75">
      <c r="A15" s="2" t="s">
        <v>41</v>
      </c>
      <c r="B15" s="8"/>
      <c r="C15" s="19">
        <f aca="true" t="shared" si="2" ref="C15:Y15">SUM(C16:C18)</f>
        <v>4223944</v>
      </c>
      <c r="D15" s="19">
        <f>SUM(D16:D18)</f>
        <v>0</v>
      </c>
      <c r="E15" s="20">
        <f t="shared" si="2"/>
        <v>48875000</v>
      </c>
      <c r="F15" s="21">
        <f t="shared" si="2"/>
        <v>55364569</v>
      </c>
      <c r="G15" s="21">
        <f t="shared" si="2"/>
        <v>0</v>
      </c>
      <c r="H15" s="21">
        <f t="shared" si="2"/>
        <v>0</v>
      </c>
      <c r="I15" s="21">
        <f t="shared" si="2"/>
        <v>3523939</v>
      </c>
      <c r="J15" s="21">
        <f t="shared" si="2"/>
        <v>3523939</v>
      </c>
      <c r="K15" s="21">
        <f t="shared" si="2"/>
        <v>3917728</v>
      </c>
      <c r="L15" s="21">
        <f t="shared" si="2"/>
        <v>3788541</v>
      </c>
      <c r="M15" s="21">
        <f t="shared" si="2"/>
        <v>0</v>
      </c>
      <c r="N15" s="21">
        <f t="shared" si="2"/>
        <v>7706269</v>
      </c>
      <c r="O15" s="21">
        <f t="shared" si="2"/>
        <v>3726637</v>
      </c>
      <c r="P15" s="21">
        <f t="shared" si="2"/>
        <v>0</v>
      </c>
      <c r="Q15" s="21">
        <f t="shared" si="2"/>
        <v>8340277</v>
      </c>
      <c r="R15" s="21">
        <f t="shared" si="2"/>
        <v>12066914</v>
      </c>
      <c r="S15" s="21">
        <f t="shared" si="2"/>
        <v>8468000</v>
      </c>
      <c r="T15" s="21">
        <f t="shared" si="2"/>
        <v>3223759</v>
      </c>
      <c r="U15" s="21">
        <f t="shared" si="2"/>
        <v>4049450</v>
      </c>
      <c r="V15" s="21">
        <f t="shared" si="2"/>
        <v>15741209</v>
      </c>
      <c r="W15" s="21">
        <f t="shared" si="2"/>
        <v>39038331</v>
      </c>
      <c r="X15" s="21">
        <f t="shared" si="2"/>
        <v>55364569</v>
      </c>
      <c r="Y15" s="21">
        <f t="shared" si="2"/>
        <v>-16326238</v>
      </c>
      <c r="Z15" s="4">
        <f>+IF(X15&lt;&gt;0,+(Y15/X15)*100,0)</f>
        <v>-29.488603081151048</v>
      </c>
      <c r="AA15" s="19">
        <f>SUM(AA16:AA18)</f>
        <v>55364569</v>
      </c>
    </row>
    <row r="16" spans="1:27" ht="12.75">
      <c r="A16" s="5" t="s">
        <v>42</v>
      </c>
      <c r="B16" s="3"/>
      <c r="C16" s="22"/>
      <c r="D16" s="22"/>
      <c r="E16" s="23">
        <v>1100000</v>
      </c>
      <c r="F16" s="24">
        <v>3263819</v>
      </c>
      <c r="G16" s="24"/>
      <c r="H16" s="24"/>
      <c r="I16" s="24">
        <v>-158</v>
      </c>
      <c r="J16" s="24">
        <v>-158</v>
      </c>
      <c r="K16" s="24">
        <v>269980</v>
      </c>
      <c r="L16" s="24">
        <v>26945</v>
      </c>
      <c r="M16" s="24"/>
      <c r="N16" s="24">
        <v>296925</v>
      </c>
      <c r="O16" s="24"/>
      <c r="P16" s="24"/>
      <c r="Q16" s="24"/>
      <c r="R16" s="24"/>
      <c r="S16" s="24"/>
      <c r="T16" s="24"/>
      <c r="U16" s="24">
        <v>1206545</v>
      </c>
      <c r="V16" s="24">
        <v>1206545</v>
      </c>
      <c r="W16" s="24">
        <v>1503312</v>
      </c>
      <c r="X16" s="24">
        <v>3263819</v>
      </c>
      <c r="Y16" s="24">
        <v>-1760507</v>
      </c>
      <c r="Z16" s="6">
        <v>-53.94</v>
      </c>
      <c r="AA16" s="22">
        <v>3263819</v>
      </c>
    </row>
    <row r="17" spans="1:27" ht="12.75">
      <c r="A17" s="5" t="s">
        <v>43</v>
      </c>
      <c r="B17" s="3"/>
      <c r="C17" s="22">
        <v>4223944</v>
      </c>
      <c r="D17" s="22"/>
      <c r="E17" s="23">
        <v>47775000</v>
      </c>
      <c r="F17" s="24">
        <v>52100750</v>
      </c>
      <c r="G17" s="24"/>
      <c r="H17" s="24"/>
      <c r="I17" s="24">
        <v>3524097</v>
      </c>
      <c r="J17" s="24">
        <v>3524097</v>
      </c>
      <c r="K17" s="24">
        <v>3647748</v>
      </c>
      <c r="L17" s="24">
        <v>3761596</v>
      </c>
      <c r="M17" s="24"/>
      <c r="N17" s="24">
        <v>7409344</v>
      </c>
      <c r="O17" s="24">
        <v>3726637</v>
      </c>
      <c r="P17" s="24"/>
      <c r="Q17" s="24">
        <v>8340277</v>
      </c>
      <c r="R17" s="24">
        <v>12066914</v>
      </c>
      <c r="S17" s="24">
        <v>8468000</v>
      </c>
      <c r="T17" s="24">
        <v>3223759</v>
      </c>
      <c r="U17" s="24">
        <v>2842905</v>
      </c>
      <c r="V17" s="24">
        <v>14534664</v>
      </c>
      <c r="W17" s="24">
        <v>37535019</v>
      </c>
      <c r="X17" s="24">
        <v>52100750</v>
      </c>
      <c r="Y17" s="24">
        <v>-14565731</v>
      </c>
      <c r="Z17" s="6">
        <v>-27.96</v>
      </c>
      <c r="AA17" s="22">
        <v>52100750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11600293</v>
      </c>
      <c r="D25" s="40">
        <f>+D5+D9+D15+D19+D24</f>
        <v>0</v>
      </c>
      <c r="E25" s="41">
        <f t="shared" si="4"/>
        <v>97236664</v>
      </c>
      <c r="F25" s="42">
        <f t="shared" si="4"/>
        <v>104426799</v>
      </c>
      <c r="G25" s="42">
        <f t="shared" si="4"/>
        <v>2149</v>
      </c>
      <c r="H25" s="42">
        <f t="shared" si="4"/>
        <v>76221</v>
      </c>
      <c r="I25" s="42">
        <f t="shared" si="4"/>
        <v>3979524</v>
      </c>
      <c r="J25" s="42">
        <f t="shared" si="4"/>
        <v>4057894</v>
      </c>
      <c r="K25" s="42">
        <f t="shared" si="4"/>
        <v>4346118</v>
      </c>
      <c r="L25" s="42">
        <f t="shared" si="4"/>
        <v>5376795</v>
      </c>
      <c r="M25" s="42">
        <f t="shared" si="4"/>
        <v>10546152</v>
      </c>
      <c r="N25" s="42">
        <f t="shared" si="4"/>
        <v>20269065</v>
      </c>
      <c r="O25" s="42">
        <f t="shared" si="4"/>
        <v>14421367</v>
      </c>
      <c r="P25" s="42">
        <f t="shared" si="4"/>
        <v>-8588025</v>
      </c>
      <c r="Q25" s="42">
        <f t="shared" si="4"/>
        <v>16407596</v>
      </c>
      <c r="R25" s="42">
        <f t="shared" si="4"/>
        <v>22240938</v>
      </c>
      <c r="S25" s="42">
        <f t="shared" si="4"/>
        <v>9008322</v>
      </c>
      <c r="T25" s="42">
        <f t="shared" si="4"/>
        <v>3527291</v>
      </c>
      <c r="U25" s="42">
        <f t="shared" si="4"/>
        <v>6022724</v>
      </c>
      <c r="V25" s="42">
        <f t="shared" si="4"/>
        <v>18558337</v>
      </c>
      <c r="W25" s="42">
        <f t="shared" si="4"/>
        <v>65126234</v>
      </c>
      <c r="X25" s="42">
        <f t="shared" si="4"/>
        <v>104426799</v>
      </c>
      <c r="Y25" s="42">
        <f t="shared" si="4"/>
        <v>-39300565</v>
      </c>
      <c r="Z25" s="43">
        <f>+IF(X25&lt;&gt;0,+(Y25/X25)*100,0)</f>
        <v>-37.63455873046534</v>
      </c>
      <c r="AA25" s="40">
        <f>+AA5+AA9+AA15+AA19+AA24</f>
        <v>104426799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2000835</v>
      </c>
      <c r="D28" s="19">
        <f>SUM(D29:D31)</f>
        <v>0</v>
      </c>
      <c r="E28" s="20">
        <f t="shared" si="5"/>
        <v>36829998</v>
      </c>
      <c r="F28" s="21">
        <f t="shared" si="5"/>
        <v>39231083</v>
      </c>
      <c r="G28" s="21">
        <f t="shared" si="5"/>
        <v>128845</v>
      </c>
      <c r="H28" s="21">
        <f t="shared" si="5"/>
        <v>634469</v>
      </c>
      <c r="I28" s="21">
        <f t="shared" si="5"/>
        <v>2867684</v>
      </c>
      <c r="J28" s="21">
        <f t="shared" si="5"/>
        <v>3630998</v>
      </c>
      <c r="K28" s="21">
        <f t="shared" si="5"/>
        <v>2231050</v>
      </c>
      <c r="L28" s="21">
        <f t="shared" si="5"/>
        <v>2429800</v>
      </c>
      <c r="M28" s="21">
        <f t="shared" si="5"/>
        <v>2696214</v>
      </c>
      <c r="N28" s="21">
        <f t="shared" si="5"/>
        <v>7357064</v>
      </c>
      <c r="O28" s="21">
        <f t="shared" si="5"/>
        <v>1556633</v>
      </c>
      <c r="P28" s="21">
        <f t="shared" si="5"/>
        <v>7085543</v>
      </c>
      <c r="Q28" s="21">
        <f t="shared" si="5"/>
        <v>2752359</v>
      </c>
      <c r="R28" s="21">
        <f t="shared" si="5"/>
        <v>11394535</v>
      </c>
      <c r="S28" s="21">
        <f t="shared" si="5"/>
        <v>3207756</v>
      </c>
      <c r="T28" s="21">
        <f t="shared" si="5"/>
        <v>1955213</v>
      </c>
      <c r="U28" s="21">
        <f t="shared" si="5"/>
        <v>2335142</v>
      </c>
      <c r="V28" s="21">
        <f t="shared" si="5"/>
        <v>7498111</v>
      </c>
      <c r="W28" s="21">
        <f t="shared" si="5"/>
        <v>29880708</v>
      </c>
      <c r="X28" s="21">
        <f t="shared" si="5"/>
        <v>39231083</v>
      </c>
      <c r="Y28" s="21">
        <f t="shared" si="5"/>
        <v>-9350375</v>
      </c>
      <c r="Z28" s="4">
        <f>+IF(X28&lt;&gt;0,+(Y28/X28)*100,0)</f>
        <v>-23.834098589631083</v>
      </c>
      <c r="AA28" s="19">
        <f>SUM(AA29:AA31)</f>
        <v>39231083</v>
      </c>
    </row>
    <row r="29" spans="1:27" ht="12.75">
      <c r="A29" s="5" t="s">
        <v>32</v>
      </c>
      <c r="B29" s="3"/>
      <c r="C29" s="22">
        <v>777982</v>
      </c>
      <c r="D29" s="22"/>
      <c r="E29" s="23">
        <v>10362528</v>
      </c>
      <c r="F29" s="24">
        <v>10306066</v>
      </c>
      <c r="G29" s="24">
        <v>43639</v>
      </c>
      <c r="H29" s="24">
        <v>205693</v>
      </c>
      <c r="I29" s="24">
        <v>733117</v>
      </c>
      <c r="J29" s="24">
        <v>982449</v>
      </c>
      <c r="K29" s="24">
        <v>726045</v>
      </c>
      <c r="L29" s="24">
        <v>748806</v>
      </c>
      <c r="M29" s="24">
        <v>676133</v>
      </c>
      <c r="N29" s="24">
        <v>2150984</v>
      </c>
      <c r="O29" s="24">
        <v>694400</v>
      </c>
      <c r="P29" s="24">
        <v>338327</v>
      </c>
      <c r="Q29" s="24">
        <v>804624</v>
      </c>
      <c r="R29" s="24">
        <v>1837351</v>
      </c>
      <c r="S29" s="24">
        <v>689171</v>
      </c>
      <c r="T29" s="24">
        <v>757702</v>
      </c>
      <c r="U29" s="24">
        <v>823145</v>
      </c>
      <c r="V29" s="24">
        <v>2270018</v>
      </c>
      <c r="W29" s="24">
        <v>7240802</v>
      </c>
      <c r="X29" s="24">
        <v>10306066</v>
      </c>
      <c r="Y29" s="24">
        <v>-3065264</v>
      </c>
      <c r="Z29" s="6">
        <v>-29.74</v>
      </c>
      <c r="AA29" s="22">
        <v>10306066</v>
      </c>
    </row>
    <row r="30" spans="1:27" ht="12.75">
      <c r="A30" s="5" t="s">
        <v>33</v>
      </c>
      <c r="B30" s="3"/>
      <c r="C30" s="25">
        <v>1183676</v>
      </c>
      <c r="D30" s="25"/>
      <c r="E30" s="26">
        <v>25662101</v>
      </c>
      <c r="F30" s="27">
        <v>26704299</v>
      </c>
      <c r="G30" s="27">
        <v>85206</v>
      </c>
      <c r="H30" s="27">
        <v>395052</v>
      </c>
      <c r="I30" s="27">
        <v>2096341</v>
      </c>
      <c r="J30" s="27">
        <v>2576599</v>
      </c>
      <c r="K30" s="27">
        <v>1466779</v>
      </c>
      <c r="L30" s="27">
        <v>1642768</v>
      </c>
      <c r="M30" s="27">
        <v>1940779</v>
      </c>
      <c r="N30" s="27">
        <v>5050326</v>
      </c>
      <c r="O30" s="27">
        <v>824007</v>
      </c>
      <c r="P30" s="27">
        <v>6747216</v>
      </c>
      <c r="Q30" s="27">
        <v>1327685</v>
      </c>
      <c r="R30" s="27">
        <v>8898908</v>
      </c>
      <c r="S30" s="27">
        <v>1506414</v>
      </c>
      <c r="T30" s="27">
        <v>1099052</v>
      </c>
      <c r="U30" s="27">
        <v>1384914</v>
      </c>
      <c r="V30" s="27">
        <v>3990380</v>
      </c>
      <c r="W30" s="27">
        <v>20516213</v>
      </c>
      <c r="X30" s="27">
        <v>26704299</v>
      </c>
      <c r="Y30" s="27">
        <v>-6188086</v>
      </c>
      <c r="Z30" s="7">
        <v>-23.17</v>
      </c>
      <c r="AA30" s="25">
        <v>26704299</v>
      </c>
    </row>
    <row r="31" spans="1:27" ht="12.75">
      <c r="A31" s="5" t="s">
        <v>34</v>
      </c>
      <c r="B31" s="3"/>
      <c r="C31" s="22">
        <v>39177</v>
      </c>
      <c r="D31" s="22"/>
      <c r="E31" s="23">
        <v>805369</v>
      </c>
      <c r="F31" s="24">
        <v>2220718</v>
      </c>
      <c r="G31" s="24"/>
      <c r="H31" s="24">
        <v>33724</v>
      </c>
      <c r="I31" s="24">
        <v>38226</v>
      </c>
      <c r="J31" s="24">
        <v>71950</v>
      </c>
      <c r="K31" s="24">
        <v>38226</v>
      </c>
      <c r="L31" s="24">
        <v>38226</v>
      </c>
      <c r="M31" s="24">
        <v>79302</v>
      </c>
      <c r="N31" s="24">
        <v>155754</v>
      </c>
      <c r="O31" s="24">
        <v>38226</v>
      </c>
      <c r="P31" s="24"/>
      <c r="Q31" s="24">
        <v>620050</v>
      </c>
      <c r="R31" s="24">
        <v>658276</v>
      </c>
      <c r="S31" s="24">
        <v>1012171</v>
      </c>
      <c r="T31" s="24">
        <v>98459</v>
      </c>
      <c r="U31" s="24">
        <v>127083</v>
      </c>
      <c r="V31" s="24">
        <v>1237713</v>
      </c>
      <c r="W31" s="24">
        <v>2123693</v>
      </c>
      <c r="X31" s="24">
        <v>2220718</v>
      </c>
      <c r="Y31" s="24">
        <v>-97025</v>
      </c>
      <c r="Z31" s="6">
        <v>-4.37</v>
      </c>
      <c r="AA31" s="22">
        <v>2220718</v>
      </c>
    </row>
    <row r="32" spans="1:27" ht="12.75">
      <c r="A32" s="2" t="s">
        <v>35</v>
      </c>
      <c r="B32" s="3"/>
      <c r="C32" s="19">
        <f aca="true" t="shared" si="6" ref="C32:Y32">SUM(C33:C37)</f>
        <v>554196</v>
      </c>
      <c r="D32" s="19">
        <f>SUM(D33:D37)</f>
        <v>0</v>
      </c>
      <c r="E32" s="20">
        <f t="shared" si="6"/>
        <v>6473954</v>
      </c>
      <c r="F32" s="21">
        <f t="shared" si="6"/>
        <v>6502128</v>
      </c>
      <c r="G32" s="21">
        <f t="shared" si="6"/>
        <v>5952</v>
      </c>
      <c r="H32" s="21">
        <f t="shared" si="6"/>
        <v>371458</v>
      </c>
      <c r="I32" s="21">
        <f t="shared" si="6"/>
        <v>475888</v>
      </c>
      <c r="J32" s="21">
        <f t="shared" si="6"/>
        <v>853298</v>
      </c>
      <c r="K32" s="21">
        <f t="shared" si="6"/>
        <v>459985</v>
      </c>
      <c r="L32" s="21">
        <f t="shared" si="6"/>
        <v>580480</v>
      </c>
      <c r="M32" s="21">
        <f t="shared" si="6"/>
        <v>708710</v>
      </c>
      <c r="N32" s="21">
        <f t="shared" si="6"/>
        <v>1749175</v>
      </c>
      <c r="O32" s="21">
        <f t="shared" si="6"/>
        <v>468718</v>
      </c>
      <c r="P32" s="21">
        <f t="shared" si="6"/>
        <v>0</v>
      </c>
      <c r="Q32" s="21">
        <f t="shared" si="6"/>
        <v>450846</v>
      </c>
      <c r="R32" s="21">
        <f t="shared" si="6"/>
        <v>919564</v>
      </c>
      <c r="S32" s="21">
        <f t="shared" si="6"/>
        <v>390717</v>
      </c>
      <c r="T32" s="21">
        <f t="shared" si="6"/>
        <v>467011</v>
      </c>
      <c r="U32" s="21">
        <f t="shared" si="6"/>
        <v>499755</v>
      </c>
      <c r="V32" s="21">
        <f t="shared" si="6"/>
        <v>1357483</v>
      </c>
      <c r="W32" s="21">
        <f t="shared" si="6"/>
        <v>4879520</v>
      </c>
      <c r="X32" s="21">
        <f t="shared" si="6"/>
        <v>6502128</v>
      </c>
      <c r="Y32" s="21">
        <f t="shared" si="6"/>
        <v>-1622608</v>
      </c>
      <c r="Z32" s="4">
        <f>+IF(X32&lt;&gt;0,+(Y32/X32)*100,0)</f>
        <v>-24.955030107066488</v>
      </c>
      <c r="AA32" s="19">
        <f>SUM(AA33:AA37)</f>
        <v>6502128</v>
      </c>
    </row>
    <row r="33" spans="1:27" ht="12.75">
      <c r="A33" s="5" t="s">
        <v>36</v>
      </c>
      <c r="B33" s="3"/>
      <c r="C33" s="22">
        <v>16416</v>
      </c>
      <c r="D33" s="22"/>
      <c r="E33" s="23">
        <v>1861101</v>
      </c>
      <c r="F33" s="24">
        <v>1933646</v>
      </c>
      <c r="G33" s="24"/>
      <c r="H33" s="24">
        <v>100919</v>
      </c>
      <c r="I33" s="24">
        <v>127741</v>
      </c>
      <c r="J33" s="24">
        <v>228660</v>
      </c>
      <c r="K33" s="24">
        <v>118978</v>
      </c>
      <c r="L33" s="24">
        <v>128689</v>
      </c>
      <c r="M33" s="24">
        <v>182750</v>
      </c>
      <c r="N33" s="24">
        <v>430417</v>
      </c>
      <c r="O33" s="24">
        <v>130224</v>
      </c>
      <c r="P33" s="24"/>
      <c r="Q33" s="24">
        <v>110883</v>
      </c>
      <c r="R33" s="24">
        <v>241107</v>
      </c>
      <c r="S33" s="24">
        <v>95657</v>
      </c>
      <c r="T33" s="24">
        <v>157382</v>
      </c>
      <c r="U33" s="24">
        <v>197544</v>
      </c>
      <c r="V33" s="24">
        <v>450583</v>
      </c>
      <c r="W33" s="24">
        <v>1350767</v>
      </c>
      <c r="X33" s="24">
        <v>1933646</v>
      </c>
      <c r="Y33" s="24">
        <v>-582879</v>
      </c>
      <c r="Z33" s="6">
        <v>-30.14</v>
      </c>
      <c r="AA33" s="22">
        <v>1933646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537780</v>
      </c>
      <c r="D37" s="25"/>
      <c r="E37" s="26">
        <v>4612853</v>
      </c>
      <c r="F37" s="27">
        <v>4568482</v>
      </c>
      <c r="G37" s="27">
        <v>5952</v>
      </c>
      <c r="H37" s="27">
        <v>270539</v>
      </c>
      <c r="I37" s="27">
        <v>348147</v>
      </c>
      <c r="J37" s="27">
        <v>624638</v>
      </c>
      <c r="K37" s="27">
        <v>341007</v>
      </c>
      <c r="L37" s="27">
        <v>451791</v>
      </c>
      <c r="M37" s="27">
        <v>525960</v>
      </c>
      <c r="N37" s="27">
        <v>1318758</v>
      </c>
      <c r="O37" s="27">
        <v>338494</v>
      </c>
      <c r="P37" s="27"/>
      <c r="Q37" s="27">
        <v>339963</v>
      </c>
      <c r="R37" s="27">
        <v>678457</v>
      </c>
      <c r="S37" s="27">
        <v>295060</v>
      </c>
      <c r="T37" s="27">
        <v>309629</v>
      </c>
      <c r="U37" s="27">
        <v>302211</v>
      </c>
      <c r="V37" s="27">
        <v>906900</v>
      </c>
      <c r="W37" s="27">
        <v>3528753</v>
      </c>
      <c r="X37" s="27">
        <v>4568482</v>
      </c>
      <c r="Y37" s="27">
        <v>-1039729</v>
      </c>
      <c r="Z37" s="7">
        <v>-22.76</v>
      </c>
      <c r="AA37" s="25">
        <v>4568482</v>
      </c>
    </row>
    <row r="38" spans="1:27" ht="12.75">
      <c r="A38" s="2" t="s">
        <v>41</v>
      </c>
      <c r="B38" s="8"/>
      <c r="C38" s="19">
        <f aca="true" t="shared" si="7" ref="C38:Y38">SUM(C39:C41)</f>
        <v>12870408</v>
      </c>
      <c r="D38" s="19">
        <f>SUM(D39:D41)</f>
        <v>0</v>
      </c>
      <c r="E38" s="20">
        <f t="shared" si="7"/>
        <v>52560845</v>
      </c>
      <c r="F38" s="21">
        <f t="shared" si="7"/>
        <v>57181817</v>
      </c>
      <c r="G38" s="21">
        <f t="shared" si="7"/>
        <v>513325</v>
      </c>
      <c r="H38" s="21">
        <f t="shared" si="7"/>
        <v>2409068</v>
      </c>
      <c r="I38" s="21">
        <f t="shared" si="7"/>
        <v>3864510</v>
      </c>
      <c r="J38" s="21">
        <f t="shared" si="7"/>
        <v>6786903</v>
      </c>
      <c r="K38" s="21">
        <f t="shared" si="7"/>
        <v>4014404</v>
      </c>
      <c r="L38" s="21">
        <f t="shared" si="7"/>
        <v>3854989</v>
      </c>
      <c r="M38" s="21">
        <f t="shared" si="7"/>
        <v>5083773</v>
      </c>
      <c r="N38" s="21">
        <f t="shared" si="7"/>
        <v>12953166</v>
      </c>
      <c r="O38" s="21">
        <f t="shared" si="7"/>
        <v>3534565</v>
      </c>
      <c r="P38" s="21">
        <f t="shared" si="7"/>
        <v>0</v>
      </c>
      <c r="Q38" s="21">
        <f t="shared" si="7"/>
        <v>3911375</v>
      </c>
      <c r="R38" s="21">
        <f t="shared" si="7"/>
        <v>7445940</v>
      </c>
      <c r="S38" s="21">
        <f t="shared" si="7"/>
        <v>3550828</v>
      </c>
      <c r="T38" s="21">
        <f t="shared" si="7"/>
        <v>2926979</v>
      </c>
      <c r="U38" s="21">
        <f t="shared" si="7"/>
        <v>5276954</v>
      </c>
      <c r="V38" s="21">
        <f t="shared" si="7"/>
        <v>11754761</v>
      </c>
      <c r="W38" s="21">
        <f t="shared" si="7"/>
        <v>38940770</v>
      </c>
      <c r="X38" s="21">
        <f t="shared" si="7"/>
        <v>57181817</v>
      </c>
      <c r="Y38" s="21">
        <f t="shared" si="7"/>
        <v>-18241047</v>
      </c>
      <c r="Z38" s="4">
        <f>+IF(X38&lt;&gt;0,+(Y38/X38)*100,0)</f>
        <v>-31.90008285326085</v>
      </c>
      <c r="AA38" s="19">
        <f>SUM(AA39:AA41)</f>
        <v>57181817</v>
      </c>
    </row>
    <row r="39" spans="1:27" ht="12.75">
      <c r="A39" s="5" t="s">
        <v>42</v>
      </c>
      <c r="B39" s="3"/>
      <c r="C39" s="22">
        <v>278528</v>
      </c>
      <c r="D39" s="22"/>
      <c r="E39" s="23">
        <v>4952577</v>
      </c>
      <c r="F39" s="24">
        <v>4984504</v>
      </c>
      <c r="G39" s="24">
        <v>32857</v>
      </c>
      <c r="H39" s="24">
        <v>140379</v>
      </c>
      <c r="I39" s="24">
        <v>219324</v>
      </c>
      <c r="J39" s="24">
        <v>392560</v>
      </c>
      <c r="K39" s="24">
        <v>212694</v>
      </c>
      <c r="L39" s="24">
        <v>153615</v>
      </c>
      <c r="M39" s="24">
        <v>347550</v>
      </c>
      <c r="N39" s="24">
        <v>713859</v>
      </c>
      <c r="O39" s="24">
        <v>205128</v>
      </c>
      <c r="P39" s="24"/>
      <c r="Q39" s="24">
        <v>219075</v>
      </c>
      <c r="R39" s="24">
        <v>424203</v>
      </c>
      <c r="S39" s="24">
        <v>327068</v>
      </c>
      <c r="T39" s="24">
        <v>84075</v>
      </c>
      <c r="U39" s="24">
        <v>1406706</v>
      </c>
      <c r="V39" s="24">
        <v>1817849</v>
      </c>
      <c r="W39" s="24">
        <v>3348471</v>
      </c>
      <c r="X39" s="24">
        <v>4984504</v>
      </c>
      <c r="Y39" s="24">
        <v>-1636033</v>
      </c>
      <c r="Z39" s="6">
        <v>-32.82</v>
      </c>
      <c r="AA39" s="22">
        <v>4984504</v>
      </c>
    </row>
    <row r="40" spans="1:27" ht="12.75">
      <c r="A40" s="5" t="s">
        <v>43</v>
      </c>
      <c r="B40" s="3"/>
      <c r="C40" s="22">
        <v>12591880</v>
      </c>
      <c r="D40" s="22"/>
      <c r="E40" s="23">
        <v>47608268</v>
      </c>
      <c r="F40" s="24">
        <v>52197313</v>
      </c>
      <c r="G40" s="24">
        <v>480468</v>
      </c>
      <c r="H40" s="24">
        <v>2268689</v>
      </c>
      <c r="I40" s="24">
        <v>3645186</v>
      </c>
      <c r="J40" s="24">
        <v>6394343</v>
      </c>
      <c r="K40" s="24">
        <v>3801710</v>
      </c>
      <c r="L40" s="24">
        <v>3701374</v>
      </c>
      <c r="M40" s="24">
        <v>4736223</v>
      </c>
      <c r="N40" s="24">
        <v>12239307</v>
      </c>
      <c r="O40" s="24">
        <v>3329437</v>
      </c>
      <c r="P40" s="24"/>
      <c r="Q40" s="24">
        <v>3692300</v>
      </c>
      <c r="R40" s="24">
        <v>7021737</v>
      </c>
      <c r="S40" s="24">
        <v>3223760</v>
      </c>
      <c r="T40" s="24">
        <v>2842904</v>
      </c>
      <c r="U40" s="24">
        <v>3870248</v>
      </c>
      <c r="V40" s="24">
        <v>9936912</v>
      </c>
      <c r="W40" s="24">
        <v>35592299</v>
      </c>
      <c r="X40" s="24">
        <v>52197313</v>
      </c>
      <c r="Y40" s="24">
        <v>-16605014</v>
      </c>
      <c r="Z40" s="6">
        <v>-31.81</v>
      </c>
      <c r="AA40" s="22">
        <v>52197313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200000</v>
      </c>
      <c r="F42" s="21">
        <f t="shared" si="8"/>
        <v>0</v>
      </c>
      <c r="G42" s="21">
        <f t="shared" si="8"/>
        <v>10470</v>
      </c>
      <c r="H42" s="21">
        <f t="shared" si="8"/>
        <v>0</v>
      </c>
      <c r="I42" s="21">
        <f t="shared" si="8"/>
        <v>0</v>
      </c>
      <c r="J42" s="21">
        <f t="shared" si="8"/>
        <v>10470</v>
      </c>
      <c r="K42" s="21">
        <f t="shared" si="8"/>
        <v>0</v>
      </c>
      <c r="L42" s="21">
        <f t="shared" si="8"/>
        <v>10470</v>
      </c>
      <c r="M42" s="21">
        <f t="shared" si="8"/>
        <v>0</v>
      </c>
      <c r="N42" s="21">
        <f t="shared" si="8"/>
        <v>10470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20940</v>
      </c>
      <c r="X42" s="21">
        <f t="shared" si="8"/>
        <v>0</v>
      </c>
      <c r="Y42" s="21">
        <f t="shared" si="8"/>
        <v>20940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>
        <v>75000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>
        <v>50000</v>
      </c>
      <c r="F45" s="27"/>
      <c r="G45" s="27"/>
      <c r="H45" s="27"/>
      <c r="I45" s="27"/>
      <c r="J45" s="27"/>
      <c r="K45" s="27"/>
      <c r="L45" s="27">
        <v>10470</v>
      </c>
      <c r="M45" s="27"/>
      <c r="N45" s="27">
        <v>10470</v>
      </c>
      <c r="O45" s="27"/>
      <c r="P45" s="27"/>
      <c r="Q45" s="27"/>
      <c r="R45" s="27"/>
      <c r="S45" s="27"/>
      <c r="T45" s="27"/>
      <c r="U45" s="27"/>
      <c r="V45" s="27"/>
      <c r="W45" s="27">
        <v>10470</v>
      </c>
      <c r="X45" s="27"/>
      <c r="Y45" s="27">
        <v>10470</v>
      </c>
      <c r="Z45" s="7"/>
      <c r="AA45" s="25"/>
    </row>
    <row r="46" spans="1:27" ht="12.75">
      <c r="A46" s="5" t="s">
        <v>49</v>
      </c>
      <c r="B46" s="3"/>
      <c r="C46" s="22"/>
      <c r="D46" s="22"/>
      <c r="E46" s="23">
        <v>75000</v>
      </c>
      <c r="F46" s="24"/>
      <c r="G46" s="24">
        <v>10470</v>
      </c>
      <c r="H46" s="24"/>
      <c r="I46" s="24"/>
      <c r="J46" s="24">
        <v>10470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10470</v>
      </c>
      <c r="X46" s="24"/>
      <c r="Y46" s="24">
        <v>10470</v>
      </c>
      <c r="Z46" s="6"/>
      <c r="AA46" s="22"/>
    </row>
    <row r="47" spans="1:27" ht="12.75">
      <c r="A47" s="2" t="s">
        <v>50</v>
      </c>
      <c r="B47" s="8" t="s">
        <v>51</v>
      </c>
      <c r="C47" s="19">
        <v>48000</v>
      </c>
      <c r="D47" s="19"/>
      <c r="E47" s="20">
        <v>190000</v>
      </c>
      <c r="F47" s="21">
        <v>50000</v>
      </c>
      <c r="G47" s="21"/>
      <c r="H47" s="21"/>
      <c r="I47" s="21">
        <v>5000</v>
      </c>
      <c r="J47" s="21">
        <v>5000</v>
      </c>
      <c r="K47" s="21"/>
      <c r="L47" s="21"/>
      <c r="M47" s="21">
        <v>11800</v>
      </c>
      <c r="N47" s="21">
        <v>11800</v>
      </c>
      <c r="O47" s="21"/>
      <c r="P47" s="21"/>
      <c r="Q47" s="21"/>
      <c r="R47" s="21"/>
      <c r="S47" s="21"/>
      <c r="T47" s="21">
        <v>13642</v>
      </c>
      <c r="U47" s="21"/>
      <c r="V47" s="21">
        <v>13642</v>
      </c>
      <c r="W47" s="21">
        <v>30442</v>
      </c>
      <c r="X47" s="21">
        <v>50000</v>
      </c>
      <c r="Y47" s="21">
        <v>-19558</v>
      </c>
      <c r="Z47" s="4">
        <v>-39.12</v>
      </c>
      <c r="AA47" s="19">
        <v>50000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15473439</v>
      </c>
      <c r="D48" s="40">
        <f>+D28+D32+D38+D42+D47</f>
        <v>0</v>
      </c>
      <c r="E48" s="41">
        <f t="shared" si="9"/>
        <v>96254797</v>
      </c>
      <c r="F48" s="42">
        <f t="shared" si="9"/>
        <v>102965028</v>
      </c>
      <c r="G48" s="42">
        <f t="shared" si="9"/>
        <v>658592</v>
      </c>
      <c r="H48" s="42">
        <f t="shared" si="9"/>
        <v>3414995</v>
      </c>
      <c r="I48" s="42">
        <f t="shared" si="9"/>
        <v>7213082</v>
      </c>
      <c r="J48" s="42">
        <f t="shared" si="9"/>
        <v>11286669</v>
      </c>
      <c r="K48" s="42">
        <f t="shared" si="9"/>
        <v>6705439</v>
      </c>
      <c r="L48" s="42">
        <f t="shared" si="9"/>
        <v>6875739</v>
      </c>
      <c r="M48" s="42">
        <f t="shared" si="9"/>
        <v>8500497</v>
      </c>
      <c r="N48" s="42">
        <f t="shared" si="9"/>
        <v>22081675</v>
      </c>
      <c r="O48" s="42">
        <f t="shared" si="9"/>
        <v>5559916</v>
      </c>
      <c r="P48" s="42">
        <f t="shared" si="9"/>
        <v>7085543</v>
      </c>
      <c r="Q48" s="42">
        <f t="shared" si="9"/>
        <v>7114580</v>
      </c>
      <c r="R48" s="42">
        <f t="shared" si="9"/>
        <v>19760039</v>
      </c>
      <c r="S48" s="42">
        <f t="shared" si="9"/>
        <v>7149301</v>
      </c>
      <c r="T48" s="42">
        <f t="shared" si="9"/>
        <v>5362845</v>
      </c>
      <c r="U48" s="42">
        <f t="shared" si="9"/>
        <v>8111851</v>
      </c>
      <c r="V48" s="42">
        <f t="shared" si="9"/>
        <v>20623997</v>
      </c>
      <c r="W48" s="42">
        <f t="shared" si="9"/>
        <v>73752380</v>
      </c>
      <c r="X48" s="42">
        <f t="shared" si="9"/>
        <v>102965028</v>
      </c>
      <c r="Y48" s="42">
        <f t="shared" si="9"/>
        <v>-29212648</v>
      </c>
      <c r="Z48" s="43">
        <f>+IF(X48&lt;&gt;0,+(Y48/X48)*100,0)</f>
        <v>-28.371427238382335</v>
      </c>
      <c r="AA48" s="40">
        <f>+AA28+AA32+AA38+AA42+AA47</f>
        <v>102965028</v>
      </c>
    </row>
    <row r="49" spans="1:27" ht="12.75">
      <c r="A49" s="14" t="s">
        <v>87</v>
      </c>
      <c r="B49" s="15"/>
      <c r="C49" s="44">
        <f aca="true" t="shared" si="10" ref="C49:Y49">+C25-C48</f>
        <v>-3873146</v>
      </c>
      <c r="D49" s="44">
        <f>+D25-D48</f>
        <v>0</v>
      </c>
      <c r="E49" s="45">
        <f t="shared" si="10"/>
        <v>981867</v>
      </c>
      <c r="F49" s="46">
        <f t="shared" si="10"/>
        <v>1461771</v>
      </c>
      <c r="G49" s="46">
        <f t="shared" si="10"/>
        <v>-656443</v>
      </c>
      <c r="H49" s="46">
        <f t="shared" si="10"/>
        <v>-3338774</v>
      </c>
      <c r="I49" s="46">
        <f t="shared" si="10"/>
        <v>-3233558</v>
      </c>
      <c r="J49" s="46">
        <f t="shared" si="10"/>
        <v>-7228775</v>
      </c>
      <c r="K49" s="46">
        <f t="shared" si="10"/>
        <v>-2359321</v>
      </c>
      <c r="L49" s="46">
        <f t="shared" si="10"/>
        <v>-1498944</v>
      </c>
      <c r="M49" s="46">
        <f t="shared" si="10"/>
        <v>2045655</v>
      </c>
      <c r="N49" s="46">
        <f t="shared" si="10"/>
        <v>-1812610</v>
      </c>
      <c r="O49" s="46">
        <f t="shared" si="10"/>
        <v>8861451</v>
      </c>
      <c r="P49" s="46">
        <f t="shared" si="10"/>
        <v>-15673568</v>
      </c>
      <c r="Q49" s="46">
        <f t="shared" si="10"/>
        <v>9293016</v>
      </c>
      <c r="R49" s="46">
        <f t="shared" si="10"/>
        <v>2480899</v>
      </c>
      <c r="S49" s="46">
        <f t="shared" si="10"/>
        <v>1859021</v>
      </c>
      <c r="T49" s="46">
        <f t="shared" si="10"/>
        <v>-1835554</v>
      </c>
      <c r="U49" s="46">
        <f t="shared" si="10"/>
        <v>-2089127</v>
      </c>
      <c r="V49" s="46">
        <f t="shared" si="10"/>
        <v>-2065660</v>
      </c>
      <c r="W49" s="46">
        <f t="shared" si="10"/>
        <v>-8626146</v>
      </c>
      <c r="X49" s="46">
        <f>IF(F25=F48,0,X25-X48)</f>
        <v>1461771</v>
      </c>
      <c r="Y49" s="46">
        <f t="shared" si="10"/>
        <v>-10087917</v>
      </c>
      <c r="Z49" s="47">
        <f>+IF(X49&lt;&gt;0,+(Y49/X49)*100,0)</f>
        <v>-690.1160988964756</v>
      </c>
      <c r="AA49" s="44">
        <f>+AA25-AA48</f>
        <v>1461771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91665037</v>
      </c>
      <c r="D5" s="19">
        <f>SUM(D6:D8)</f>
        <v>0</v>
      </c>
      <c r="E5" s="20">
        <f t="shared" si="0"/>
        <v>106790247</v>
      </c>
      <c r="F5" s="21">
        <f t="shared" si="0"/>
        <v>106322366</v>
      </c>
      <c r="G5" s="21">
        <f t="shared" si="0"/>
        <v>23829381</v>
      </c>
      <c r="H5" s="21">
        <f t="shared" si="0"/>
        <v>4631411</v>
      </c>
      <c r="I5" s="21">
        <f t="shared" si="0"/>
        <v>4225732</v>
      </c>
      <c r="J5" s="21">
        <f t="shared" si="0"/>
        <v>32686524</v>
      </c>
      <c r="K5" s="21">
        <f t="shared" si="0"/>
        <v>4281336</v>
      </c>
      <c r="L5" s="21">
        <f t="shared" si="0"/>
        <v>3991975</v>
      </c>
      <c r="M5" s="21">
        <f t="shared" si="0"/>
        <v>21212241</v>
      </c>
      <c r="N5" s="21">
        <f t="shared" si="0"/>
        <v>29485552</v>
      </c>
      <c r="O5" s="21">
        <f t="shared" si="0"/>
        <v>8010865</v>
      </c>
      <c r="P5" s="21">
        <f t="shared" si="0"/>
        <v>3666985</v>
      </c>
      <c r="Q5" s="21">
        <f t="shared" si="0"/>
        <v>16227799</v>
      </c>
      <c r="R5" s="21">
        <f t="shared" si="0"/>
        <v>27905649</v>
      </c>
      <c r="S5" s="21">
        <f t="shared" si="0"/>
        <v>3926539</v>
      </c>
      <c r="T5" s="21">
        <f t="shared" si="0"/>
        <v>4006725</v>
      </c>
      <c r="U5" s="21">
        <f t="shared" si="0"/>
        <v>4659502</v>
      </c>
      <c r="V5" s="21">
        <f t="shared" si="0"/>
        <v>12592766</v>
      </c>
      <c r="W5" s="21">
        <f t="shared" si="0"/>
        <v>102670491</v>
      </c>
      <c r="X5" s="21">
        <f t="shared" si="0"/>
        <v>106322366</v>
      </c>
      <c r="Y5" s="21">
        <f t="shared" si="0"/>
        <v>-3651875</v>
      </c>
      <c r="Z5" s="4">
        <f>+IF(X5&lt;&gt;0,+(Y5/X5)*100,0)</f>
        <v>-3.4347194643881416</v>
      </c>
      <c r="AA5" s="19">
        <f>SUM(AA6:AA8)</f>
        <v>106322366</v>
      </c>
    </row>
    <row r="6" spans="1:27" ht="12.75">
      <c r="A6" s="5" t="s">
        <v>32</v>
      </c>
      <c r="B6" s="3"/>
      <c r="C6" s="22">
        <v>40041682</v>
      </c>
      <c r="D6" s="22"/>
      <c r="E6" s="23">
        <v>43112203</v>
      </c>
      <c r="F6" s="24">
        <v>44149499</v>
      </c>
      <c r="G6" s="24">
        <v>14411203</v>
      </c>
      <c r="H6" s="24"/>
      <c r="I6" s="24"/>
      <c r="J6" s="24">
        <v>14411203</v>
      </c>
      <c r="K6" s="24"/>
      <c r="L6" s="24"/>
      <c r="M6" s="24">
        <v>16399761</v>
      </c>
      <c r="N6" s="24">
        <v>16399761</v>
      </c>
      <c r="O6" s="24"/>
      <c r="P6" s="24"/>
      <c r="Q6" s="24">
        <v>12301000</v>
      </c>
      <c r="R6" s="24">
        <v>12301000</v>
      </c>
      <c r="S6" s="24"/>
      <c r="T6" s="24"/>
      <c r="U6" s="24"/>
      <c r="V6" s="24"/>
      <c r="W6" s="24">
        <v>43111964</v>
      </c>
      <c r="X6" s="24">
        <v>44149499</v>
      </c>
      <c r="Y6" s="24">
        <v>-1037535</v>
      </c>
      <c r="Z6" s="6">
        <v>-2.35</v>
      </c>
      <c r="AA6" s="22">
        <v>44149499</v>
      </c>
    </row>
    <row r="7" spans="1:27" ht="12.75">
      <c r="A7" s="5" t="s">
        <v>33</v>
      </c>
      <c r="B7" s="3"/>
      <c r="C7" s="25">
        <v>51623355</v>
      </c>
      <c r="D7" s="25"/>
      <c r="E7" s="26">
        <v>63678044</v>
      </c>
      <c r="F7" s="27">
        <v>62172867</v>
      </c>
      <c r="G7" s="27">
        <v>9418178</v>
      </c>
      <c r="H7" s="27">
        <v>4631411</v>
      </c>
      <c r="I7" s="27">
        <v>4225732</v>
      </c>
      <c r="J7" s="27">
        <v>18275321</v>
      </c>
      <c r="K7" s="27">
        <v>4281336</v>
      </c>
      <c r="L7" s="27">
        <v>3991975</v>
      </c>
      <c r="M7" s="27">
        <v>4812480</v>
      </c>
      <c r="N7" s="27">
        <v>13085791</v>
      </c>
      <c r="O7" s="27">
        <v>8010865</v>
      </c>
      <c r="P7" s="27">
        <v>3666985</v>
      </c>
      <c r="Q7" s="27">
        <v>3926799</v>
      </c>
      <c r="R7" s="27">
        <v>15604649</v>
      </c>
      <c r="S7" s="27">
        <v>3926539</v>
      </c>
      <c r="T7" s="27">
        <v>4006725</v>
      </c>
      <c r="U7" s="27">
        <v>4659502</v>
      </c>
      <c r="V7" s="27">
        <v>12592766</v>
      </c>
      <c r="W7" s="27">
        <v>59558527</v>
      </c>
      <c r="X7" s="27">
        <v>62172867</v>
      </c>
      <c r="Y7" s="27">
        <v>-2614340</v>
      </c>
      <c r="Z7" s="7">
        <v>-4.2</v>
      </c>
      <c r="AA7" s="25">
        <v>62172867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94922429</v>
      </c>
      <c r="D9" s="19">
        <f>SUM(D10:D14)</f>
        <v>0</v>
      </c>
      <c r="E9" s="20">
        <f t="shared" si="1"/>
        <v>51611989</v>
      </c>
      <c r="F9" s="21">
        <f t="shared" si="1"/>
        <v>56380729</v>
      </c>
      <c r="G9" s="21">
        <f t="shared" si="1"/>
        <v>735640</v>
      </c>
      <c r="H9" s="21">
        <f t="shared" si="1"/>
        <v>1929542</v>
      </c>
      <c r="I9" s="21">
        <f t="shared" si="1"/>
        <v>1355905</v>
      </c>
      <c r="J9" s="21">
        <f t="shared" si="1"/>
        <v>4021087</v>
      </c>
      <c r="K9" s="21">
        <f t="shared" si="1"/>
        <v>1166608</v>
      </c>
      <c r="L9" s="21">
        <f t="shared" si="1"/>
        <v>3294078</v>
      </c>
      <c r="M9" s="21">
        <f t="shared" si="1"/>
        <v>1091512</v>
      </c>
      <c r="N9" s="21">
        <f t="shared" si="1"/>
        <v>5552198</v>
      </c>
      <c r="O9" s="21">
        <f t="shared" si="1"/>
        <v>1018129</v>
      </c>
      <c r="P9" s="21">
        <f t="shared" si="1"/>
        <v>1351539</v>
      </c>
      <c r="Q9" s="21">
        <f t="shared" si="1"/>
        <v>1584669</v>
      </c>
      <c r="R9" s="21">
        <f t="shared" si="1"/>
        <v>3954337</v>
      </c>
      <c r="S9" s="21">
        <f t="shared" si="1"/>
        <v>1356113</v>
      </c>
      <c r="T9" s="21">
        <f t="shared" si="1"/>
        <v>574562</v>
      </c>
      <c r="U9" s="21">
        <f t="shared" si="1"/>
        <v>1292453</v>
      </c>
      <c r="V9" s="21">
        <f t="shared" si="1"/>
        <v>3223128</v>
      </c>
      <c r="W9" s="21">
        <f t="shared" si="1"/>
        <v>16750750</v>
      </c>
      <c r="X9" s="21">
        <f t="shared" si="1"/>
        <v>56380729</v>
      </c>
      <c r="Y9" s="21">
        <f t="shared" si="1"/>
        <v>-39629979</v>
      </c>
      <c r="Z9" s="4">
        <f>+IF(X9&lt;&gt;0,+(Y9/X9)*100,0)</f>
        <v>-70.28993718758053</v>
      </c>
      <c r="AA9" s="19">
        <f>SUM(AA10:AA14)</f>
        <v>56380729</v>
      </c>
    </row>
    <row r="10" spans="1:27" ht="12.75">
      <c r="A10" s="5" t="s">
        <v>36</v>
      </c>
      <c r="B10" s="3"/>
      <c r="C10" s="22">
        <v>5395041</v>
      </c>
      <c r="D10" s="22"/>
      <c r="E10" s="23">
        <v>5262590</v>
      </c>
      <c r="F10" s="24">
        <v>5750816</v>
      </c>
      <c r="G10" s="24">
        <v>11060</v>
      </c>
      <c r="H10" s="24">
        <v>738055</v>
      </c>
      <c r="I10" s="24">
        <v>377123</v>
      </c>
      <c r="J10" s="24">
        <v>1126238</v>
      </c>
      <c r="K10" s="24">
        <v>373708</v>
      </c>
      <c r="L10" s="24">
        <v>632828</v>
      </c>
      <c r="M10" s="24">
        <v>412647</v>
      </c>
      <c r="N10" s="24">
        <v>1419183</v>
      </c>
      <c r="O10" s="24">
        <v>379842</v>
      </c>
      <c r="P10" s="24">
        <v>383628</v>
      </c>
      <c r="Q10" s="24">
        <v>361267</v>
      </c>
      <c r="R10" s="24">
        <v>1124737</v>
      </c>
      <c r="S10" s="24">
        <v>953498</v>
      </c>
      <c r="T10" s="24">
        <v>532411</v>
      </c>
      <c r="U10" s="24">
        <v>1086519</v>
      </c>
      <c r="V10" s="24">
        <v>2572428</v>
      </c>
      <c r="W10" s="24">
        <v>6242586</v>
      </c>
      <c r="X10" s="24">
        <v>5750816</v>
      </c>
      <c r="Y10" s="24">
        <v>491770</v>
      </c>
      <c r="Z10" s="6">
        <v>8.55</v>
      </c>
      <c r="AA10" s="22">
        <v>5750816</v>
      </c>
    </row>
    <row r="11" spans="1:27" ht="12.75">
      <c r="A11" s="5" t="s">
        <v>37</v>
      </c>
      <c r="B11" s="3"/>
      <c r="C11" s="22">
        <v>2846579</v>
      </c>
      <c r="D11" s="22"/>
      <c r="E11" s="23">
        <v>4210850</v>
      </c>
      <c r="F11" s="24">
        <v>2426416</v>
      </c>
      <c r="G11" s="24">
        <v>87850</v>
      </c>
      <c r="H11" s="24">
        <v>522736</v>
      </c>
      <c r="I11" s="24">
        <v>387844</v>
      </c>
      <c r="J11" s="24">
        <v>998430</v>
      </c>
      <c r="K11" s="24">
        <v>341685</v>
      </c>
      <c r="L11" s="24">
        <v>289034</v>
      </c>
      <c r="M11" s="24">
        <v>277046</v>
      </c>
      <c r="N11" s="24">
        <v>907765</v>
      </c>
      <c r="O11" s="24">
        <v>255232</v>
      </c>
      <c r="P11" s="24">
        <v>75992</v>
      </c>
      <c r="Q11" s="24">
        <v>175279</v>
      </c>
      <c r="R11" s="24">
        <v>506503</v>
      </c>
      <c r="S11" s="24"/>
      <c r="T11" s="24">
        <v>1696</v>
      </c>
      <c r="U11" s="24">
        <v>-1119</v>
      </c>
      <c r="V11" s="24">
        <v>577</v>
      </c>
      <c r="W11" s="24">
        <v>2413275</v>
      </c>
      <c r="X11" s="24">
        <v>2426416</v>
      </c>
      <c r="Y11" s="24">
        <v>-13141</v>
      </c>
      <c r="Z11" s="6">
        <v>-0.54</v>
      </c>
      <c r="AA11" s="22">
        <v>2426416</v>
      </c>
    </row>
    <row r="12" spans="1:27" ht="12.75">
      <c r="A12" s="5" t="s">
        <v>38</v>
      </c>
      <c r="B12" s="3"/>
      <c r="C12" s="22">
        <v>19701813</v>
      </c>
      <c r="D12" s="22"/>
      <c r="E12" s="23">
        <v>24278549</v>
      </c>
      <c r="F12" s="24">
        <v>24418280</v>
      </c>
      <c r="G12" s="24">
        <v>636730</v>
      </c>
      <c r="H12" s="24">
        <v>668751</v>
      </c>
      <c r="I12" s="24">
        <v>590938</v>
      </c>
      <c r="J12" s="24">
        <v>1896419</v>
      </c>
      <c r="K12" s="24">
        <v>451215</v>
      </c>
      <c r="L12" s="24">
        <v>397393</v>
      </c>
      <c r="M12" s="24">
        <v>401819</v>
      </c>
      <c r="N12" s="24">
        <v>1250427</v>
      </c>
      <c r="O12" s="24">
        <v>383055</v>
      </c>
      <c r="P12" s="24">
        <v>218997</v>
      </c>
      <c r="Q12" s="24">
        <v>284933</v>
      </c>
      <c r="R12" s="24">
        <v>886985</v>
      </c>
      <c r="S12" s="24">
        <v>35615</v>
      </c>
      <c r="T12" s="24">
        <v>40455</v>
      </c>
      <c r="U12" s="24">
        <v>207053</v>
      </c>
      <c r="V12" s="24">
        <v>283123</v>
      </c>
      <c r="W12" s="24">
        <v>4316954</v>
      </c>
      <c r="X12" s="24">
        <v>24418280</v>
      </c>
      <c r="Y12" s="24">
        <v>-20101326</v>
      </c>
      <c r="Z12" s="6">
        <v>-82.32</v>
      </c>
      <c r="AA12" s="22">
        <v>24418280</v>
      </c>
    </row>
    <row r="13" spans="1:27" ht="12.75">
      <c r="A13" s="5" t="s">
        <v>39</v>
      </c>
      <c r="B13" s="3"/>
      <c r="C13" s="22">
        <v>66978996</v>
      </c>
      <c r="D13" s="22"/>
      <c r="E13" s="23">
        <v>17860000</v>
      </c>
      <c r="F13" s="24">
        <v>23785217</v>
      </c>
      <c r="G13" s="24"/>
      <c r="H13" s="24"/>
      <c r="I13" s="24"/>
      <c r="J13" s="24"/>
      <c r="K13" s="24"/>
      <c r="L13" s="24">
        <v>1974823</v>
      </c>
      <c r="M13" s="24"/>
      <c r="N13" s="24">
        <v>1974823</v>
      </c>
      <c r="O13" s="24"/>
      <c r="P13" s="24">
        <v>672922</v>
      </c>
      <c r="Q13" s="24">
        <v>763190</v>
      </c>
      <c r="R13" s="24">
        <v>1436112</v>
      </c>
      <c r="S13" s="24">
        <v>367000</v>
      </c>
      <c r="T13" s="24"/>
      <c r="U13" s="24"/>
      <c r="V13" s="24">
        <v>367000</v>
      </c>
      <c r="W13" s="24">
        <v>3777935</v>
      </c>
      <c r="X13" s="24">
        <v>23785217</v>
      </c>
      <c r="Y13" s="24">
        <v>-20007282</v>
      </c>
      <c r="Z13" s="6">
        <v>-84.12</v>
      </c>
      <c r="AA13" s="22">
        <v>23785217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26214342</v>
      </c>
      <c r="D15" s="19">
        <f>SUM(D16:D18)</f>
        <v>0</v>
      </c>
      <c r="E15" s="20">
        <f t="shared" si="2"/>
        <v>18152054</v>
      </c>
      <c r="F15" s="21">
        <f t="shared" si="2"/>
        <v>15468362</v>
      </c>
      <c r="G15" s="21">
        <f t="shared" si="2"/>
        <v>402271</v>
      </c>
      <c r="H15" s="21">
        <f t="shared" si="2"/>
        <v>913780</v>
      </c>
      <c r="I15" s="21">
        <f t="shared" si="2"/>
        <v>499207</v>
      </c>
      <c r="J15" s="21">
        <f t="shared" si="2"/>
        <v>1815258</v>
      </c>
      <c r="K15" s="21">
        <f t="shared" si="2"/>
        <v>2160785</v>
      </c>
      <c r="L15" s="21">
        <f t="shared" si="2"/>
        <v>787183</v>
      </c>
      <c r="M15" s="21">
        <f t="shared" si="2"/>
        <v>282953</v>
      </c>
      <c r="N15" s="21">
        <f t="shared" si="2"/>
        <v>3230921</v>
      </c>
      <c r="O15" s="21">
        <f t="shared" si="2"/>
        <v>605483</v>
      </c>
      <c r="P15" s="21">
        <f t="shared" si="2"/>
        <v>461288</v>
      </c>
      <c r="Q15" s="21">
        <f t="shared" si="2"/>
        <v>1434430</v>
      </c>
      <c r="R15" s="21">
        <f t="shared" si="2"/>
        <v>2501201</v>
      </c>
      <c r="S15" s="21">
        <f t="shared" si="2"/>
        <v>414647</v>
      </c>
      <c r="T15" s="21">
        <f t="shared" si="2"/>
        <v>1832369</v>
      </c>
      <c r="U15" s="21">
        <f t="shared" si="2"/>
        <v>10100754</v>
      </c>
      <c r="V15" s="21">
        <f t="shared" si="2"/>
        <v>12347770</v>
      </c>
      <c r="W15" s="21">
        <f t="shared" si="2"/>
        <v>19895150</v>
      </c>
      <c r="X15" s="21">
        <f t="shared" si="2"/>
        <v>15468362</v>
      </c>
      <c r="Y15" s="21">
        <f t="shared" si="2"/>
        <v>4426788</v>
      </c>
      <c r="Z15" s="4">
        <f>+IF(X15&lt;&gt;0,+(Y15/X15)*100,0)</f>
        <v>28.618337222777697</v>
      </c>
      <c r="AA15" s="19">
        <f>SUM(AA16:AA18)</f>
        <v>15468362</v>
      </c>
    </row>
    <row r="16" spans="1:27" ht="12.75">
      <c r="A16" s="5" t="s">
        <v>42</v>
      </c>
      <c r="B16" s="3"/>
      <c r="C16" s="22">
        <v>22881677</v>
      </c>
      <c r="D16" s="22"/>
      <c r="E16" s="23">
        <v>18152054</v>
      </c>
      <c r="F16" s="24">
        <v>11781673</v>
      </c>
      <c r="G16" s="24">
        <v>99917</v>
      </c>
      <c r="H16" s="24">
        <v>642485</v>
      </c>
      <c r="I16" s="24">
        <v>264699</v>
      </c>
      <c r="J16" s="24">
        <v>1007101</v>
      </c>
      <c r="K16" s="24">
        <v>1853836</v>
      </c>
      <c r="L16" s="24">
        <v>535621</v>
      </c>
      <c r="M16" s="24">
        <v>83893</v>
      </c>
      <c r="N16" s="24">
        <v>2473350</v>
      </c>
      <c r="O16" s="24">
        <v>327868</v>
      </c>
      <c r="P16" s="24">
        <v>243835</v>
      </c>
      <c r="Q16" s="24">
        <v>1060586</v>
      </c>
      <c r="R16" s="24">
        <v>1632289</v>
      </c>
      <c r="S16" s="24">
        <v>414647</v>
      </c>
      <c r="T16" s="24">
        <v>1832369</v>
      </c>
      <c r="U16" s="24">
        <v>9799435</v>
      </c>
      <c r="V16" s="24">
        <v>12046451</v>
      </c>
      <c r="W16" s="24">
        <v>17159191</v>
      </c>
      <c r="X16" s="24">
        <v>11781673</v>
      </c>
      <c r="Y16" s="24">
        <v>5377518</v>
      </c>
      <c r="Z16" s="6">
        <v>45.64</v>
      </c>
      <c r="AA16" s="22">
        <v>11781673</v>
      </c>
    </row>
    <row r="17" spans="1:27" ht="12.75">
      <c r="A17" s="5" t="s">
        <v>43</v>
      </c>
      <c r="B17" s="3"/>
      <c r="C17" s="22">
        <v>3332665</v>
      </c>
      <c r="D17" s="22"/>
      <c r="E17" s="23"/>
      <c r="F17" s="24">
        <v>3686689</v>
      </c>
      <c r="G17" s="24">
        <v>302354</v>
      </c>
      <c r="H17" s="24">
        <v>271295</v>
      </c>
      <c r="I17" s="24">
        <v>234508</v>
      </c>
      <c r="J17" s="24">
        <v>808157</v>
      </c>
      <c r="K17" s="24">
        <v>306949</v>
      </c>
      <c r="L17" s="24">
        <v>251562</v>
      </c>
      <c r="M17" s="24">
        <v>199060</v>
      </c>
      <c r="N17" s="24">
        <v>757571</v>
      </c>
      <c r="O17" s="24">
        <v>277615</v>
      </c>
      <c r="P17" s="24">
        <v>217453</v>
      </c>
      <c r="Q17" s="24">
        <v>373844</v>
      </c>
      <c r="R17" s="24">
        <v>868912</v>
      </c>
      <c r="S17" s="24"/>
      <c r="T17" s="24"/>
      <c r="U17" s="24">
        <v>301319</v>
      </c>
      <c r="V17" s="24">
        <v>301319</v>
      </c>
      <c r="W17" s="24">
        <v>2735959</v>
      </c>
      <c r="X17" s="24">
        <v>3686689</v>
      </c>
      <c r="Y17" s="24">
        <v>-950730</v>
      </c>
      <c r="Z17" s="6">
        <v>-25.79</v>
      </c>
      <c r="AA17" s="22">
        <v>3686689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171182490</v>
      </c>
      <c r="D19" s="19">
        <f>SUM(D20:D23)</f>
        <v>0</v>
      </c>
      <c r="E19" s="20">
        <f t="shared" si="3"/>
        <v>200722271</v>
      </c>
      <c r="F19" s="21">
        <f t="shared" si="3"/>
        <v>200535318</v>
      </c>
      <c r="G19" s="21">
        <f t="shared" si="3"/>
        <v>21149976</v>
      </c>
      <c r="H19" s="21">
        <f t="shared" si="3"/>
        <v>14200088</v>
      </c>
      <c r="I19" s="21">
        <f t="shared" si="3"/>
        <v>16317384</v>
      </c>
      <c r="J19" s="21">
        <f t="shared" si="3"/>
        <v>51667448</v>
      </c>
      <c r="K19" s="21">
        <f t="shared" si="3"/>
        <v>13954282</v>
      </c>
      <c r="L19" s="21">
        <f t="shared" si="3"/>
        <v>13526167</v>
      </c>
      <c r="M19" s="21">
        <f t="shared" si="3"/>
        <v>14172645</v>
      </c>
      <c r="N19" s="21">
        <f t="shared" si="3"/>
        <v>41653094</v>
      </c>
      <c r="O19" s="21">
        <f t="shared" si="3"/>
        <v>16684938</v>
      </c>
      <c r="P19" s="21">
        <f t="shared" si="3"/>
        <v>6955103</v>
      </c>
      <c r="Q19" s="21">
        <f t="shared" si="3"/>
        <v>15694649</v>
      </c>
      <c r="R19" s="21">
        <f t="shared" si="3"/>
        <v>39334690</v>
      </c>
      <c r="S19" s="21">
        <f t="shared" si="3"/>
        <v>8331602</v>
      </c>
      <c r="T19" s="21">
        <f t="shared" si="3"/>
        <v>13250059</v>
      </c>
      <c r="U19" s="21">
        <f t="shared" si="3"/>
        <v>16472426</v>
      </c>
      <c r="V19" s="21">
        <f t="shared" si="3"/>
        <v>38054087</v>
      </c>
      <c r="W19" s="21">
        <f t="shared" si="3"/>
        <v>170709319</v>
      </c>
      <c r="X19" s="21">
        <f t="shared" si="3"/>
        <v>200535318</v>
      </c>
      <c r="Y19" s="21">
        <f t="shared" si="3"/>
        <v>-29825999</v>
      </c>
      <c r="Z19" s="4">
        <f>+IF(X19&lt;&gt;0,+(Y19/X19)*100,0)</f>
        <v>-14.873190068195369</v>
      </c>
      <c r="AA19" s="19">
        <f>SUM(AA20:AA23)</f>
        <v>200535318</v>
      </c>
    </row>
    <row r="20" spans="1:27" ht="12.75">
      <c r="A20" s="5" t="s">
        <v>46</v>
      </c>
      <c r="B20" s="3"/>
      <c r="C20" s="22">
        <v>92890437</v>
      </c>
      <c r="D20" s="22"/>
      <c r="E20" s="23">
        <v>111631645</v>
      </c>
      <c r="F20" s="24">
        <v>108879414</v>
      </c>
      <c r="G20" s="24">
        <v>10736827</v>
      </c>
      <c r="H20" s="24">
        <v>9831118</v>
      </c>
      <c r="I20" s="24">
        <v>11763210</v>
      </c>
      <c r="J20" s="24">
        <v>32331155</v>
      </c>
      <c r="K20" s="24">
        <v>10116242</v>
      </c>
      <c r="L20" s="24">
        <v>8397710</v>
      </c>
      <c r="M20" s="24">
        <v>10105112</v>
      </c>
      <c r="N20" s="24">
        <v>28619064</v>
      </c>
      <c r="O20" s="24">
        <v>8690868</v>
      </c>
      <c r="P20" s="24">
        <v>2702262</v>
      </c>
      <c r="Q20" s="24">
        <v>11134155</v>
      </c>
      <c r="R20" s="24">
        <v>22527285</v>
      </c>
      <c r="S20" s="24">
        <v>5913967</v>
      </c>
      <c r="T20" s="24">
        <v>8929148</v>
      </c>
      <c r="U20" s="24">
        <v>11666345</v>
      </c>
      <c r="V20" s="24">
        <v>26509460</v>
      </c>
      <c r="W20" s="24">
        <v>109986964</v>
      </c>
      <c r="X20" s="24">
        <v>108879414</v>
      </c>
      <c r="Y20" s="24">
        <v>1107550</v>
      </c>
      <c r="Z20" s="6">
        <v>1.02</v>
      </c>
      <c r="AA20" s="22">
        <v>108879414</v>
      </c>
    </row>
    <row r="21" spans="1:27" ht="12.75">
      <c r="A21" s="5" t="s">
        <v>47</v>
      </c>
      <c r="B21" s="3"/>
      <c r="C21" s="22">
        <v>44312177</v>
      </c>
      <c r="D21" s="22"/>
      <c r="E21" s="23">
        <v>61864884</v>
      </c>
      <c r="F21" s="24">
        <v>54351094</v>
      </c>
      <c r="G21" s="24">
        <v>3104653</v>
      </c>
      <c r="H21" s="24">
        <v>2899148</v>
      </c>
      <c r="I21" s="24">
        <v>3098567</v>
      </c>
      <c r="J21" s="24">
        <v>9102368</v>
      </c>
      <c r="K21" s="24">
        <v>2596881</v>
      </c>
      <c r="L21" s="24">
        <v>3652418</v>
      </c>
      <c r="M21" s="24">
        <v>2598726</v>
      </c>
      <c r="N21" s="24">
        <v>8848025</v>
      </c>
      <c r="O21" s="24">
        <v>5593242</v>
      </c>
      <c r="P21" s="24">
        <v>2951432</v>
      </c>
      <c r="Q21" s="24">
        <v>2972643</v>
      </c>
      <c r="R21" s="24">
        <v>11517317</v>
      </c>
      <c r="S21" s="24">
        <v>655800</v>
      </c>
      <c r="T21" s="24">
        <v>2753982</v>
      </c>
      <c r="U21" s="24">
        <v>3144368</v>
      </c>
      <c r="V21" s="24">
        <v>6554150</v>
      </c>
      <c r="W21" s="24">
        <v>36021860</v>
      </c>
      <c r="X21" s="24">
        <v>54351094</v>
      </c>
      <c r="Y21" s="24">
        <v>-18329234</v>
      </c>
      <c r="Z21" s="6">
        <v>-33.72</v>
      </c>
      <c r="AA21" s="22">
        <v>54351094</v>
      </c>
    </row>
    <row r="22" spans="1:27" ht="12.75">
      <c r="A22" s="5" t="s">
        <v>48</v>
      </c>
      <c r="B22" s="3"/>
      <c r="C22" s="25">
        <v>13271403</v>
      </c>
      <c r="D22" s="25"/>
      <c r="E22" s="26">
        <v>12889494</v>
      </c>
      <c r="F22" s="27">
        <v>27259644</v>
      </c>
      <c r="G22" s="27">
        <v>2285668</v>
      </c>
      <c r="H22" s="27">
        <v>1060143</v>
      </c>
      <c r="I22" s="27">
        <v>1066611</v>
      </c>
      <c r="J22" s="27">
        <v>4412422</v>
      </c>
      <c r="K22" s="27">
        <v>866139</v>
      </c>
      <c r="L22" s="27">
        <v>1092165</v>
      </c>
      <c r="M22" s="27">
        <v>1076672</v>
      </c>
      <c r="N22" s="27">
        <v>3034976</v>
      </c>
      <c r="O22" s="27">
        <v>-741627</v>
      </c>
      <c r="P22" s="27">
        <v>723978</v>
      </c>
      <c r="Q22" s="27">
        <v>741803</v>
      </c>
      <c r="R22" s="27">
        <v>724154</v>
      </c>
      <c r="S22" s="27">
        <v>689169</v>
      </c>
      <c r="T22" s="27">
        <v>732012</v>
      </c>
      <c r="U22" s="27">
        <v>820037</v>
      </c>
      <c r="V22" s="27">
        <v>2241218</v>
      </c>
      <c r="W22" s="27">
        <v>10412770</v>
      </c>
      <c r="X22" s="27">
        <v>27259644</v>
      </c>
      <c r="Y22" s="27">
        <v>-16846874</v>
      </c>
      <c r="Z22" s="7">
        <v>-61.8</v>
      </c>
      <c r="AA22" s="25">
        <v>27259644</v>
      </c>
    </row>
    <row r="23" spans="1:27" ht="12.75">
      <c r="A23" s="5" t="s">
        <v>49</v>
      </c>
      <c r="B23" s="3"/>
      <c r="C23" s="22">
        <v>20708473</v>
      </c>
      <c r="D23" s="22"/>
      <c r="E23" s="23">
        <v>14336248</v>
      </c>
      <c r="F23" s="24">
        <v>10045166</v>
      </c>
      <c r="G23" s="24">
        <v>5022828</v>
      </c>
      <c r="H23" s="24">
        <v>409679</v>
      </c>
      <c r="I23" s="24">
        <v>388996</v>
      </c>
      <c r="J23" s="24">
        <v>5821503</v>
      </c>
      <c r="K23" s="24">
        <v>375020</v>
      </c>
      <c r="L23" s="24">
        <v>383874</v>
      </c>
      <c r="M23" s="24">
        <v>392135</v>
      </c>
      <c r="N23" s="24">
        <v>1151029</v>
      </c>
      <c r="O23" s="24">
        <v>3142455</v>
      </c>
      <c r="P23" s="24">
        <v>577431</v>
      </c>
      <c r="Q23" s="24">
        <v>846048</v>
      </c>
      <c r="R23" s="24">
        <v>4565934</v>
      </c>
      <c r="S23" s="24">
        <v>1072666</v>
      </c>
      <c r="T23" s="24">
        <v>834917</v>
      </c>
      <c r="U23" s="24">
        <v>841676</v>
      </c>
      <c r="V23" s="24">
        <v>2749259</v>
      </c>
      <c r="W23" s="24">
        <v>14287725</v>
      </c>
      <c r="X23" s="24">
        <v>10045166</v>
      </c>
      <c r="Y23" s="24">
        <v>4242559</v>
      </c>
      <c r="Z23" s="6">
        <v>42.23</v>
      </c>
      <c r="AA23" s="22">
        <v>10045166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383984298</v>
      </c>
      <c r="D25" s="40">
        <f>+D5+D9+D15+D19+D24</f>
        <v>0</v>
      </c>
      <c r="E25" s="41">
        <f t="shared" si="4"/>
        <v>377276561</v>
      </c>
      <c r="F25" s="42">
        <f t="shared" si="4"/>
        <v>378706775</v>
      </c>
      <c r="G25" s="42">
        <f t="shared" si="4"/>
        <v>46117268</v>
      </c>
      <c r="H25" s="42">
        <f t="shared" si="4"/>
        <v>21674821</v>
      </c>
      <c r="I25" s="42">
        <f t="shared" si="4"/>
        <v>22398228</v>
      </c>
      <c r="J25" s="42">
        <f t="shared" si="4"/>
        <v>90190317</v>
      </c>
      <c r="K25" s="42">
        <f t="shared" si="4"/>
        <v>21563011</v>
      </c>
      <c r="L25" s="42">
        <f t="shared" si="4"/>
        <v>21599403</v>
      </c>
      <c r="M25" s="42">
        <f t="shared" si="4"/>
        <v>36759351</v>
      </c>
      <c r="N25" s="42">
        <f t="shared" si="4"/>
        <v>79921765</v>
      </c>
      <c r="O25" s="42">
        <f t="shared" si="4"/>
        <v>26319415</v>
      </c>
      <c r="P25" s="42">
        <f t="shared" si="4"/>
        <v>12434915</v>
      </c>
      <c r="Q25" s="42">
        <f t="shared" si="4"/>
        <v>34941547</v>
      </c>
      <c r="R25" s="42">
        <f t="shared" si="4"/>
        <v>73695877</v>
      </c>
      <c r="S25" s="42">
        <f t="shared" si="4"/>
        <v>14028901</v>
      </c>
      <c r="T25" s="42">
        <f t="shared" si="4"/>
        <v>19663715</v>
      </c>
      <c r="U25" s="42">
        <f t="shared" si="4"/>
        <v>32525135</v>
      </c>
      <c r="V25" s="42">
        <f t="shared" si="4"/>
        <v>66217751</v>
      </c>
      <c r="W25" s="42">
        <f t="shared" si="4"/>
        <v>310025710</v>
      </c>
      <c r="X25" s="42">
        <f t="shared" si="4"/>
        <v>378706775</v>
      </c>
      <c r="Y25" s="42">
        <f t="shared" si="4"/>
        <v>-68681065</v>
      </c>
      <c r="Z25" s="43">
        <f>+IF(X25&lt;&gt;0,+(Y25/X25)*100,0)</f>
        <v>-18.13568426390048</v>
      </c>
      <c r="AA25" s="40">
        <f>+AA5+AA9+AA15+AA19+AA24</f>
        <v>378706775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79636819</v>
      </c>
      <c r="D28" s="19">
        <f>SUM(D29:D31)</f>
        <v>0</v>
      </c>
      <c r="E28" s="20">
        <f t="shared" si="5"/>
        <v>90507905</v>
      </c>
      <c r="F28" s="21">
        <f t="shared" si="5"/>
        <v>98362649</v>
      </c>
      <c r="G28" s="21">
        <f t="shared" si="5"/>
        <v>4997719</v>
      </c>
      <c r="H28" s="21">
        <f t="shared" si="5"/>
        <v>6972404</v>
      </c>
      <c r="I28" s="21">
        <f t="shared" si="5"/>
        <v>7351608</v>
      </c>
      <c r="J28" s="21">
        <f t="shared" si="5"/>
        <v>19321731</v>
      </c>
      <c r="K28" s="21">
        <f t="shared" si="5"/>
        <v>7028191</v>
      </c>
      <c r="L28" s="21">
        <f t="shared" si="5"/>
        <v>8222516</v>
      </c>
      <c r="M28" s="21">
        <f t="shared" si="5"/>
        <v>7400969</v>
      </c>
      <c r="N28" s="21">
        <f t="shared" si="5"/>
        <v>22651676</v>
      </c>
      <c r="O28" s="21">
        <f t="shared" si="5"/>
        <v>8226573</v>
      </c>
      <c r="P28" s="21">
        <f t="shared" si="5"/>
        <v>5054008</v>
      </c>
      <c r="Q28" s="21">
        <f t="shared" si="5"/>
        <v>10253450</v>
      </c>
      <c r="R28" s="21">
        <f t="shared" si="5"/>
        <v>23534031</v>
      </c>
      <c r="S28" s="21">
        <f t="shared" si="5"/>
        <v>7197083</v>
      </c>
      <c r="T28" s="21">
        <f t="shared" si="5"/>
        <v>6917490</v>
      </c>
      <c r="U28" s="21">
        <f t="shared" si="5"/>
        <v>9948154</v>
      </c>
      <c r="V28" s="21">
        <f t="shared" si="5"/>
        <v>24062727</v>
      </c>
      <c r="W28" s="21">
        <f t="shared" si="5"/>
        <v>89570165</v>
      </c>
      <c r="X28" s="21">
        <f t="shared" si="5"/>
        <v>98362649</v>
      </c>
      <c r="Y28" s="21">
        <f t="shared" si="5"/>
        <v>-8792484</v>
      </c>
      <c r="Z28" s="4">
        <f>+IF(X28&lt;&gt;0,+(Y28/X28)*100,0)</f>
        <v>-8.938844255810965</v>
      </c>
      <c r="AA28" s="19">
        <f>SUM(AA29:AA31)</f>
        <v>98362649</v>
      </c>
    </row>
    <row r="29" spans="1:27" ht="12.75">
      <c r="A29" s="5" t="s">
        <v>32</v>
      </c>
      <c r="B29" s="3"/>
      <c r="C29" s="22">
        <v>11062951</v>
      </c>
      <c r="D29" s="22"/>
      <c r="E29" s="23">
        <v>13305410</v>
      </c>
      <c r="F29" s="24">
        <v>12410213</v>
      </c>
      <c r="G29" s="24">
        <v>706972</v>
      </c>
      <c r="H29" s="24">
        <v>1891985</v>
      </c>
      <c r="I29" s="24">
        <v>705104</v>
      </c>
      <c r="J29" s="24">
        <v>3304061</v>
      </c>
      <c r="K29" s="24">
        <v>749116</v>
      </c>
      <c r="L29" s="24">
        <v>886219</v>
      </c>
      <c r="M29" s="24">
        <v>1152991</v>
      </c>
      <c r="N29" s="24">
        <v>2788326</v>
      </c>
      <c r="O29" s="24">
        <v>1000764</v>
      </c>
      <c r="P29" s="24">
        <v>889805</v>
      </c>
      <c r="Q29" s="24">
        <v>925020</v>
      </c>
      <c r="R29" s="24">
        <v>2815589</v>
      </c>
      <c r="S29" s="24">
        <v>753572</v>
      </c>
      <c r="T29" s="24">
        <v>-79013</v>
      </c>
      <c r="U29" s="24">
        <v>1287180</v>
      </c>
      <c r="V29" s="24">
        <v>1961739</v>
      </c>
      <c r="W29" s="24">
        <v>10869715</v>
      </c>
      <c r="X29" s="24">
        <v>12410213</v>
      </c>
      <c r="Y29" s="24">
        <v>-1540498</v>
      </c>
      <c r="Z29" s="6">
        <v>-12.41</v>
      </c>
      <c r="AA29" s="22">
        <v>12410213</v>
      </c>
    </row>
    <row r="30" spans="1:27" ht="12.75">
      <c r="A30" s="5" t="s">
        <v>33</v>
      </c>
      <c r="B30" s="3"/>
      <c r="C30" s="25">
        <v>67731558</v>
      </c>
      <c r="D30" s="25"/>
      <c r="E30" s="26">
        <v>76141995</v>
      </c>
      <c r="F30" s="27">
        <v>84882383</v>
      </c>
      <c r="G30" s="27">
        <v>4211195</v>
      </c>
      <c r="H30" s="27">
        <v>4984331</v>
      </c>
      <c r="I30" s="27">
        <v>6569211</v>
      </c>
      <c r="J30" s="27">
        <v>15764737</v>
      </c>
      <c r="K30" s="27">
        <v>6200151</v>
      </c>
      <c r="L30" s="27">
        <v>7209707</v>
      </c>
      <c r="M30" s="27">
        <v>6160410</v>
      </c>
      <c r="N30" s="27">
        <v>19570268</v>
      </c>
      <c r="O30" s="27">
        <v>7146501</v>
      </c>
      <c r="P30" s="27">
        <v>4084895</v>
      </c>
      <c r="Q30" s="27">
        <v>9249122</v>
      </c>
      <c r="R30" s="27">
        <v>20480518</v>
      </c>
      <c r="S30" s="27">
        <v>6364203</v>
      </c>
      <c r="T30" s="27">
        <v>6917817</v>
      </c>
      <c r="U30" s="27">
        <v>8582288</v>
      </c>
      <c r="V30" s="27">
        <v>21864308</v>
      </c>
      <c r="W30" s="27">
        <v>77679831</v>
      </c>
      <c r="X30" s="27">
        <v>84882383</v>
      </c>
      <c r="Y30" s="27">
        <v>-7202552</v>
      </c>
      <c r="Z30" s="7">
        <v>-8.49</v>
      </c>
      <c r="AA30" s="25">
        <v>84882383</v>
      </c>
    </row>
    <row r="31" spans="1:27" ht="12.75">
      <c r="A31" s="5" t="s">
        <v>34</v>
      </c>
      <c r="B31" s="3"/>
      <c r="C31" s="22">
        <v>842310</v>
      </c>
      <c r="D31" s="22"/>
      <c r="E31" s="23">
        <v>1060500</v>
      </c>
      <c r="F31" s="24">
        <v>1070053</v>
      </c>
      <c r="G31" s="24">
        <v>79552</v>
      </c>
      <c r="H31" s="24">
        <v>96088</v>
      </c>
      <c r="I31" s="24">
        <v>77293</v>
      </c>
      <c r="J31" s="24">
        <v>252933</v>
      </c>
      <c r="K31" s="24">
        <v>78924</v>
      </c>
      <c r="L31" s="24">
        <v>126590</v>
      </c>
      <c r="M31" s="24">
        <v>87568</v>
      </c>
      <c r="N31" s="24">
        <v>293082</v>
      </c>
      <c r="O31" s="24">
        <v>79308</v>
      </c>
      <c r="P31" s="24">
        <v>79308</v>
      </c>
      <c r="Q31" s="24">
        <v>79308</v>
      </c>
      <c r="R31" s="24">
        <v>237924</v>
      </c>
      <c r="S31" s="24">
        <v>79308</v>
      </c>
      <c r="T31" s="24">
        <v>78686</v>
      </c>
      <c r="U31" s="24">
        <v>78686</v>
      </c>
      <c r="V31" s="24">
        <v>236680</v>
      </c>
      <c r="W31" s="24">
        <v>1020619</v>
      </c>
      <c r="X31" s="24">
        <v>1070053</v>
      </c>
      <c r="Y31" s="24">
        <v>-49434</v>
      </c>
      <c r="Z31" s="6">
        <v>-4.62</v>
      </c>
      <c r="AA31" s="22">
        <v>1070053</v>
      </c>
    </row>
    <row r="32" spans="1:27" ht="12.75">
      <c r="A32" s="2" t="s">
        <v>35</v>
      </c>
      <c r="B32" s="3"/>
      <c r="C32" s="19">
        <f aca="true" t="shared" si="6" ref="C32:Y32">SUM(C33:C37)</f>
        <v>65814012</v>
      </c>
      <c r="D32" s="19">
        <f>SUM(D33:D37)</f>
        <v>0</v>
      </c>
      <c r="E32" s="20">
        <f t="shared" si="6"/>
        <v>70898618</v>
      </c>
      <c r="F32" s="21">
        <f t="shared" si="6"/>
        <v>75905403</v>
      </c>
      <c r="G32" s="21">
        <f t="shared" si="6"/>
        <v>3280789</v>
      </c>
      <c r="H32" s="21">
        <f t="shared" si="6"/>
        <v>3402278</v>
      </c>
      <c r="I32" s="21">
        <f t="shared" si="6"/>
        <v>3527655</v>
      </c>
      <c r="J32" s="21">
        <f t="shared" si="6"/>
        <v>10210722</v>
      </c>
      <c r="K32" s="21">
        <f t="shared" si="6"/>
        <v>3957369</v>
      </c>
      <c r="L32" s="21">
        <f t="shared" si="6"/>
        <v>7622018</v>
      </c>
      <c r="M32" s="21">
        <f t="shared" si="6"/>
        <v>4018590</v>
      </c>
      <c r="N32" s="21">
        <f t="shared" si="6"/>
        <v>15597977</v>
      </c>
      <c r="O32" s="21">
        <f t="shared" si="6"/>
        <v>4033049</v>
      </c>
      <c r="P32" s="21">
        <f t="shared" si="6"/>
        <v>3134040</v>
      </c>
      <c r="Q32" s="21">
        <f t="shared" si="6"/>
        <v>5419919</v>
      </c>
      <c r="R32" s="21">
        <f t="shared" si="6"/>
        <v>12587008</v>
      </c>
      <c r="S32" s="21">
        <f t="shared" si="6"/>
        <v>4371179</v>
      </c>
      <c r="T32" s="21">
        <f t="shared" si="6"/>
        <v>4044090</v>
      </c>
      <c r="U32" s="21">
        <f t="shared" si="6"/>
        <v>6320140</v>
      </c>
      <c r="V32" s="21">
        <f t="shared" si="6"/>
        <v>14735409</v>
      </c>
      <c r="W32" s="21">
        <f t="shared" si="6"/>
        <v>53131116</v>
      </c>
      <c r="X32" s="21">
        <f t="shared" si="6"/>
        <v>75905403</v>
      </c>
      <c r="Y32" s="21">
        <f t="shared" si="6"/>
        <v>-22774287</v>
      </c>
      <c r="Z32" s="4">
        <f>+IF(X32&lt;&gt;0,+(Y32/X32)*100,0)</f>
        <v>-30.00351239818857</v>
      </c>
      <c r="AA32" s="19">
        <f>SUM(AA33:AA37)</f>
        <v>75905403</v>
      </c>
    </row>
    <row r="33" spans="1:27" ht="12.75">
      <c r="A33" s="5" t="s">
        <v>36</v>
      </c>
      <c r="B33" s="3"/>
      <c r="C33" s="22">
        <v>6053043</v>
      </c>
      <c r="D33" s="22"/>
      <c r="E33" s="23">
        <v>9421657</v>
      </c>
      <c r="F33" s="24">
        <v>9697866</v>
      </c>
      <c r="G33" s="24">
        <v>431381</v>
      </c>
      <c r="H33" s="24">
        <v>432613</v>
      </c>
      <c r="I33" s="24">
        <v>498208</v>
      </c>
      <c r="J33" s="24">
        <v>1362202</v>
      </c>
      <c r="K33" s="24">
        <v>570306</v>
      </c>
      <c r="L33" s="24">
        <v>848244</v>
      </c>
      <c r="M33" s="24">
        <v>562800</v>
      </c>
      <c r="N33" s="24">
        <v>1981350</v>
      </c>
      <c r="O33" s="24">
        <v>478600</v>
      </c>
      <c r="P33" s="24">
        <v>297496</v>
      </c>
      <c r="Q33" s="24">
        <v>479827</v>
      </c>
      <c r="R33" s="24">
        <v>1255923</v>
      </c>
      <c r="S33" s="24">
        <v>454814</v>
      </c>
      <c r="T33" s="24">
        <v>459084</v>
      </c>
      <c r="U33" s="24">
        <v>2419170</v>
      </c>
      <c r="V33" s="24">
        <v>3333068</v>
      </c>
      <c r="W33" s="24">
        <v>7932543</v>
      </c>
      <c r="X33" s="24">
        <v>9697866</v>
      </c>
      <c r="Y33" s="24">
        <v>-1765323</v>
      </c>
      <c r="Z33" s="6">
        <v>-18.2</v>
      </c>
      <c r="AA33" s="22">
        <v>9697866</v>
      </c>
    </row>
    <row r="34" spans="1:27" ht="12.75">
      <c r="A34" s="5" t="s">
        <v>37</v>
      </c>
      <c r="B34" s="3"/>
      <c r="C34" s="22">
        <v>10913370</v>
      </c>
      <c r="D34" s="22"/>
      <c r="E34" s="23">
        <v>13230371</v>
      </c>
      <c r="F34" s="24">
        <v>12559247</v>
      </c>
      <c r="G34" s="24">
        <v>876122</v>
      </c>
      <c r="H34" s="24">
        <v>907658</v>
      </c>
      <c r="I34" s="24">
        <v>895271</v>
      </c>
      <c r="J34" s="24">
        <v>2679051</v>
      </c>
      <c r="K34" s="24">
        <v>940094</v>
      </c>
      <c r="L34" s="24">
        <v>1595050</v>
      </c>
      <c r="M34" s="24">
        <v>1132182</v>
      </c>
      <c r="N34" s="24">
        <v>3667326</v>
      </c>
      <c r="O34" s="24">
        <v>1221101</v>
      </c>
      <c r="P34" s="24">
        <v>577937</v>
      </c>
      <c r="Q34" s="24">
        <v>1294576</v>
      </c>
      <c r="R34" s="24">
        <v>3093614</v>
      </c>
      <c r="S34" s="24">
        <v>856861</v>
      </c>
      <c r="T34" s="24">
        <v>831955</v>
      </c>
      <c r="U34" s="24">
        <v>859197</v>
      </c>
      <c r="V34" s="24">
        <v>2548013</v>
      </c>
      <c r="W34" s="24">
        <v>11988004</v>
      </c>
      <c r="X34" s="24">
        <v>12559247</v>
      </c>
      <c r="Y34" s="24">
        <v>-571243</v>
      </c>
      <c r="Z34" s="6">
        <v>-4.55</v>
      </c>
      <c r="AA34" s="22">
        <v>12559247</v>
      </c>
    </row>
    <row r="35" spans="1:27" ht="12.75">
      <c r="A35" s="5" t="s">
        <v>38</v>
      </c>
      <c r="B35" s="3"/>
      <c r="C35" s="22">
        <v>24627977</v>
      </c>
      <c r="D35" s="22"/>
      <c r="E35" s="23">
        <v>26967090</v>
      </c>
      <c r="F35" s="24">
        <v>28349948</v>
      </c>
      <c r="G35" s="24">
        <v>1851011</v>
      </c>
      <c r="H35" s="24">
        <v>1941287</v>
      </c>
      <c r="I35" s="24">
        <v>2013456</v>
      </c>
      <c r="J35" s="24">
        <v>5805754</v>
      </c>
      <c r="K35" s="24">
        <v>2326249</v>
      </c>
      <c r="L35" s="24">
        <v>2964723</v>
      </c>
      <c r="M35" s="24">
        <v>2107764</v>
      </c>
      <c r="N35" s="24">
        <v>7398736</v>
      </c>
      <c r="O35" s="24">
        <v>2125691</v>
      </c>
      <c r="P35" s="24">
        <v>2099754</v>
      </c>
      <c r="Q35" s="24">
        <v>2705647</v>
      </c>
      <c r="R35" s="24">
        <v>6931092</v>
      </c>
      <c r="S35" s="24">
        <v>2513687</v>
      </c>
      <c r="T35" s="24">
        <v>2580845</v>
      </c>
      <c r="U35" s="24">
        <v>2862575</v>
      </c>
      <c r="V35" s="24">
        <v>7957107</v>
      </c>
      <c r="W35" s="24">
        <v>28092689</v>
      </c>
      <c r="X35" s="24">
        <v>28349948</v>
      </c>
      <c r="Y35" s="24">
        <v>-257259</v>
      </c>
      <c r="Z35" s="6">
        <v>-0.91</v>
      </c>
      <c r="AA35" s="22">
        <v>28349948</v>
      </c>
    </row>
    <row r="36" spans="1:27" ht="12.75">
      <c r="A36" s="5" t="s">
        <v>39</v>
      </c>
      <c r="B36" s="3"/>
      <c r="C36" s="22">
        <v>24219622</v>
      </c>
      <c r="D36" s="22"/>
      <c r="E36" s="23">
        <v>21279500</v>
      </c>
      <c r="F36" s="24">
        <v>25298342</v>
      </c>
      <c r="G36" s="24">
        <v>122275</v>
      </c>
      <c r="H36" s="24">
        <v>120720</v>
      </c>
      <c r="I36" s="24">
        <v>120720</v>
      </c>
      <c r="J36" s="24">
        <v>363715</v>
      </c>
      <c r="K36" s="24">
        <v>120720</v>
      </c>
      <c r="L36" s="24">
        <v>2214001</v>
      </c>
      <c r="M36" s="24">
        <v>215844</v>
      </c>
      <c r="N36" s="24">
        <v>2550565</v>
      </c>
      <c r="O36" s="24">
        <v>207657</v>
      </c>
      <c r="P36" s="24">
        <v>158853</v>
      </c>
      <c r="Q36" s="24">
        <v>939869</v>
      </c>
      <c r="R36" s="24">
        <v>1306379</v>
      </c>
      <c r="S36" s="24">
        <v>545817</v>
      </c>
      <c r="T36" s="24">
        <v>172206</v>
      </c>
      <c r="U36" s="24">
        <v>179198</v>
      </c>
      <c r="V36" s="24">
        <v>897221</v>
      </c>
      <c r="W36" s="24">
        <v>5117880</v>
      </c>
      <c r="X36" s="24">
        <v>25298342</v>
      </c>
      <c r="Y36" s="24">
        <v>-20180462</v>
      </c>
      <c r="Z36" s="6">
        <v>-79.77</v>
      </c>
      <c r="AA36" s="22">
        <v>25298342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17382751</v>
      </c>
      <c r="D38" s="19">
        <f>SUM(D39:D41)</f>
        <v>0</v>
      </c>
      <c r="E38" s="20">
        <f t="shared" si="7"/>
        <v>21898729</v>
      </c>
      <c r="F38" s="21">
        <f t="shared" si="7"/>
        <v>20292748</v>
      </c>
      <c r="G38" s="21">
        <f t="shared" si="7"/>
        <v>1311669</v>
      </c>
      <c r="H38" s="21">
        <f t="shared" si="7"/>
        <v>1697000</v>
      </c>
      <c r="I38" s="21">
        <f t="shared" si="7"/>
        <v>1787559</v>
      </c>
      <c r="J38" s="21">
        <f t="shared" si="7"/>
        <v>4796228</v>
      </c>
      <c r="K38" s="21">
        <f t="shared" si="7"/>
        <v>1839357</v>
      </c>
      <c r="L38" s="21">
        <f t="shared" si="7"/>
        <v>2248515</v>
      </c>
      <c r="M38" s="21">
        <f t="shared" si="7"/>
        <v>1687536</v>
      </c>
      <c r="N38" s="21">
        <f t="shared" si="7"/>
        <v>5775408</v>
      </c>
      <c r="O38" s="21">
        <f t="shared" si="7"/>
        <v>1855498</v>
      </c>
      <c r="P38" s="21">
        <f t="shared" si="7"/>
        <v>-1332128</v>
      </c>
      <c r="Q38" s="21">
        <f t="shared" si="7"/>
        <v>4239658</v>
      </c>
      <c r="R38" s="21">
        <f t="shared" si="7"/>
        <v>4763028</v>
      </c>
      <c r="S38" s="21">
        <f t="shared" si="7"/>
        <v>1219336</v>
      </c>
      <c r="T38" s="21">
        <f t="shared" si="7"/>
        <v>1265086</v>
      </c>
      <c r="U38" s="21">
        <f t="shared" si="7"/>
        <v>1334952</v>
      </c>
      <c r="V38" s="21">
        <f t="shared" si="7"/>
        <v>3819374</v>
      </c>
      <c r="W38" s="21">
        <f t="shared" si="7"/>
        <v>19154038</v>
      </c>
      <c r="X38" s="21">
        <f t="shared" si="7"/>
        <v>20292748</v>
      </c>
      <c r="Y38" s="21">
        <f t="shared" si="7"/>
        <v>-1138710</v>
      </c>
      <c r="Z38" s="4">
        <f>+IF(X38&lt;&gt;0,+(Y38/X38)*100,0)</f>
        <v>-5.611413496092299</v>
      </c>
      <c r="AA38" s="19">
        <f>SUM(AA39:AA41)</f>
        <v>20292748</v>
      </c>
    </row>
    <row r="39" spans="1:27" ht="12.75">
      <c r="A39" s="5" t="s">
        <v>42</v>
      </c>
      <c r="B39" s="3"/>
      <c r="C39" s="22">
        <v>5289689</v>
      </c>
      <c r="D39" s="22"/>
      <c r="E39" s="23">
        <v>8442941</v>
      </c>
      <c r="F39" s="24">
        <v>7239397</v>
      </c>
      <c r="G39" s="24">
        <v>358822</v>
      </c>
      <c r="H39" s="24">
        <v>650656</v>
      </c>
      <c r="I39" s="24">
        <v>658131</v>
      </c>
      <c r="J39" s="24">
        <v>1667609</v>
      </c>
      <c r="K39" s="24">
        <v>537034</v>
      </c>
      <c r="L39" s="24">
        <v>683500</v>
      </c>
      <c r="M39" s="24">
        <v>473272</v>
      </c>
      <c r="N39" s="24">
        <v>1693806</v>
      </c>
      <c r="O39" s="24">
        <v>647436</v>
      </c>
      <c r="P39" s="24">
        <v>480651</v>
      </c>
      <c r="Q39" s="24">
        <v>635793</v>
      </c>
      <c r="R39" s="24">
        <v>1763880</v>
      </c>
      <c r="S39" s="24">
        <v>516257</v>
      </c>
      <c r="T39" s="24">
        <v>538857</v>
      </c>
      <c r="U39" s="24">
        <v>573484</v>
      </c>
      <c r="V39" s="24">
        <v>1628598</v>
      </c>
      <c r="W39" s="24">
        <v>6753893</v>
      </c>
      <c r="X39" s="24">
        <v>7239397</v>
      </c>
      <c r="Y39" s="24">
        <v>-485504</v>
      </c>
      <c r="Z39" s="6">
        <v>-6.71</v>
      </c>
      <c r="AA39" s="22">
        <v>7239397</v>
      </c>
    </row>
    <row r="40" spans="1:27" ht="12.75">
      <c r="A40" s="5" t="s">
        <v>43</v>
      </c>
      <c r="B40" s="3"/>
      <c r="C40" s="22">
        <v>12093062</v>
      </c>
      <c r="D40" s="22"/>
      <c r="E40" s="23">
        <v>13455788</v>
      </c>
      <c r="F40" s="24">
        <v>13053351</v>
      </c>
      <c r="G40" s="24">
        <v>952847</v>
      </c>
      <c r="H40" s="24">
        <v>1046344</v>
      </c>
      <c r="I40" s="24">
        <v>1129428</v>
      </c>
      <c r="J40" s="24">
        <v>3128619</v>
      </c>
      <c r="K40" s="24">
        <v>1302323</v>
      </c>
      <c r="L40" s="24">
        <v>1565015</v>
      </c>
      <c r="M40" s="24">
        <v>1214264</v>
      </c>
      <c r="N40" s="24">
        <v>4081602</v>
      </c>
      <c r="O40" s="24">
        <v>1208062</v>
      </c>
      <c r="P40" s="24">
        <v>-1812779</v>
      </c>
      <c r="Q40" s="24">
        <v>3603865</v>
      </c>
      <c r="R40" s="24">
        <v>2999148</v>
      </c>
      <c r="S40" s="24">
        <v>703079</v>
      </c>
      <c r="T40" s="24">
        <v>726229</v>
      </c>
      <c r="U40" s="24">
        <v>761468</v>
      </c>
      <c r="V40" s="24">
        <v>2190776</v>
      </c>
      <c r="W40" s="24">
        <v>12400145</v>
      </c>
      <c r="X40" s="24">
        <v>13053351</v>
      </c>
      <c r="Y40" s="24">
        <v>-653206</v>
      </c>
      <c r="Z40" s="6">
        <v>-5</v>
      </c>
      <c r="AA40" s="22">
        <v>13053351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141072108</v>
      </c>
      <c r="D42" s="19">
        <f>SUM(D43:D46)</f>
        <v>0</v>
      </c>
      <c r="E42" s="20">
        <f t="shared" si="8"/>
        <v>160776268</v>
      </c>
      <c r="F42" s="21">
        <f t="shared" si="8"/>
        <v>163898502</v>
      </c>
      <c r="G42" s="21">
        <f t="shared" si="8"/>
        <v>9747584</v>
      </c>
      <c r="H42" s="21">
        <f t="shared" si="8"/>
        <v>15933676</v>
      </c>
      <c r="I42" s="21">
        <f t="shared" si="8"/>
        <v>6602229</v>
      </c>
      <c r="J42" s="21">
        <f t="shared" si="8"/>
        <v>32283489</v>
      </c>
      <c r="K42" s="21">
        <f t="shared" si="8"/>
        <v>19919359</v>
      </c>
      <c r="L42" s="21">
        <f t="shared" si="8"/>
        <v>13104577</v>
      </c>
      <c r="M42" s="21">
        <f t="shared" si="8"/>
        <v>7048700</v>
      </c>
      <c r="N42" s="21">
        <f t="shared" si="8"/>
        <v>40072636</v>
      </c>
      <c r="O42" s="21">
        <f t="shared" si="8"/>
        <v>17181414</v>
      </c>
      <c r="P42" s="21">
        <f t="shared" si="8"/>
        <v>2940763</v>
      </c>
      <c r="Q42" s="21">
        <f t="shared" si="8"/>
        <v>20717761</v>
      </c>
      <c r="R42" s="21">
        <f t="shared" si="8"/>
        <v>40839938</v>
      </c>
      <c r="S42" s="21">
        <f t="shared" si="8"/>
        <v>11929048</v>
      </c>
      <c r="T42" s="21">
        <f t="shared" si="8"/>
        <v>11863380</v>
      </c>
      <c r="U42" s="21">
        <f t="shared" si="8"/>
        <v>16271915</v>
      </c>
      <c r="V42" s="21">
        <f t="shared" si="8"/>
        <v>40064343</v>
      </c>
      <c r="W42" s="21">
        <f t="shared" si="8"/>
        <v>153260406</v>
      </c>
      <c r="X42" s="21">
        <f t="shared" si="8"/>
        <v>163898502</v>
      </c>
      <c r="Y42" s="21">
        <f t="shared" si="8"/>
        <v>-10638096</v>
      </c>
      <c r="Z42" s="4">
        <f>+IF(X42&lt;&gt;0,+(Y42/X42)*100,0)</f>
        <v>-6.490660909152178</v>
      </c>
      <c r="AA42" s="19">
        <f>SUM(AA43:AA46)</f>
        <v>163898502</v>
      </c>
    </row>
    <row r="43" spans="1:27" ht="12.75">
      <c r="A43" s="5" t="s">
        <v>46</v>
      </c>
      <c r="B43" s="3"/>
      <c r="C43" s="22">
        <v>82097594</v>
      </c>
      <c r="D43" s="22"/>
      <c r="E43" s="23">
        <v>94308227</v>
      </c>
      <c r="F43" s="24">
        <v>99991629</v>
      </c>
      <c r="G43" s="24">
        <v>5314398</v>
      </c>
      <c r="H43" s="24">
        <v>11224305</v>
      </c>
      <c r="I43" s="24">
        <v>1581276</v>
      </c>
      <c r="J43" s="24">
        <v>18119979</v>
      </c>
      <c r="K43" s="24">
        <v>14703628</v>
      </c>
      <c r="L43" s="24">
        <v>6729908</v>
      </c>
      <c r="M43" s="24">
        <v>1414368</v>
      </c>
      <c r="N43" s="24">
        <v>22847904</v>
      </c>
      <c r="O43" s="24">
        <v>11969490</v>
      </c>
      <c r="P43" s="24">
        <v>5103941</v>
      </c>
      <c r="Q43" s="24">
        <v>9718766</v>
      </c>
      <c r="R43" s="24">
        <v>26792197</v>
      </c>
      <c r="S43" s="24">
        <v>7380044</v>
      </c>
      <c r="T43" s="24">
        <v>7336699</v>
      </c>
      <c r="U43" s="24">
        <v>9858038</v>
      </c>
      <c r="V43" s="24">
        <v>24574781</v>
      </c>
      <c r="W43" s="24">
        <v>92334861</v>
      </c>
      <c r="X43" s="24">
        <v>99991629</v>
      </c>
      <c r="Y43" s="24">
        <v>-7656768</v>
      </c>
      <c r="Z43" s="6">
        <v>-7.66</v>
      </c>
      <c r="AA43" s="22">
        <v>99991629</v>
      </c>
    </row>
    <row r="44" spans="1:27" ht="12.75">
      <c r="A44" s="5" t="s">
        <v>47</v>
      </c>
      <c r="B44" s="3"/>
      <c r="C44" s="22">
        <v>28272060</v>
      </c>
      <c r="D44" s="22"/>
      <c r="E44" s="23">
        <v>30221321</v>
      </c>
      <c r="F44" s="24">
        <v>32744607</v>
      </c>
      <c r="G44" s="24">
        <v>2218612</v>
      </c>
      <c r="H44" s="24">
        <v>2247494</v>
      </c>
      <c r="I44" s="24">
        <v>2360416</v>
      </c>
      <c r="J44" s="24">
        <v>6826522</v>
      </c>
      <c r="K44" s="24">
        <v>2549627</v>
      </c>
      <c r="L44" s="24">
        <v>2918702</v>
      </c>
      <c r="M44" s="24">
        <v>2396720</v>
      </c>
      <c r="N44" s="24">
        <v>7865049</v>
      </c>
      <c r="O44" s="24">
        <v>2356718</v>
      </c>
      <c r="P44" s="24">
        <v>-1171522</v>
      </c>
      <c r="Q44" s="24">
        <v>6249493</v>
      </c>
      <c r="R44" s="24">
        <v>7434689</v>
      </c>
      <c r="S44" s="24">
        <v>2859297</v>
      </c>
      <c r="T44" s="24">
        <v>2739133</v>
      </c>
      <c r="U44" s="24">
        <v>4154184</v>
      </c>
      <c r="V44" s="24">
        <v>9752614</v>
      </c>
      <c r="W44" s="24">
        <v>31878874</v>
      </c>
      <c r="X44" s="24">
        <v>32744607</v>
      </c>
      <c r="Y44" s="24">
        <v>-865733</v>
      </c>
      <c r="Z44" s="6">
        <v>-2.64</v>
      </c>
      <c r="AA44" s="22">
        <v>32744607</v>
      </c>
    </row>
    <row r="45" spans="1:27" ht="12.75">
      <c r="A45" s="5" t="s">
        <v>48</v>
      </c>
      <c r="B45" s="3"/>
      <c r="C45" s="25">
        <v>15413612</v>
      </c>
      <c r="D45" s="25"/>
      <c r="E45" s="26">
        <v>16629452</v>
      </c>
      <c r="F45" s="27">
        <v>14047060</v>
      </c>
      <c r="G45" s="27">
        <v>1022798</v>
      </c>
      <c r="H45" s="27">
        <v>1092225</v>
      </c>
      <c r="I45" s="27">
        <v>1151104</v>
      </c>
      <c r="J45" s="27">
        <v>3266127</v>
      </c>
      <c r="K45" s="27">
        <v>1235790</v>
      </c>
      <c r="L45" s="27">
        <v>1512741</v>
      </c>
      <c r="M45" s="27">
        <v>1383896</v>
      </c>
      <c r="N45" s="27">
        <v>4132427</v>
      </c>
      <c r="O45" s="27">
        <v>1254550</v>
      </c>
      <c r="P45" s="27">
        <v>-919233</v>
      </c>
      <c r="Q45" s="27">
        <v>2456549</v>
      </c>
      <c r="R45" s="27">
        <v>2791866</v>
      </c>
      <c r="S45" s="27">
        <v>784261</v>
      </c>
      <c r="T45" s="27">
        <v>809819</v>
      </c>
      <c r="U45" s="27">
        <v>1045057</v>
      </c>
      <c r="V45" s="27">
        <v>2639137</v>
      </c>
      <c r="W45" s="27">
        <v>12829557</v>
      </c>
      <c r="X45" s="27">
        <v>14047060</v>
      </c>
      <c r="Y45" s="27">
        <v>-1217503</v>
      </c>
      <c r="Z45" s="7">
        <v>-8.67</v>
      </c>
      <c r="AA45" s="25">
        <v>14047060</v>
      </c>
    </row>
    <row r="46" spans="1:27" ht="12.75">
      <c r="A46" s="5" t="s">
        <v>49</v>
      </c>
      <c r="B46" s="3"/>
      <c r="C46" s="22">
        <v>15288842</v>
      </c>
      <c r="D46" s="22"/>
      <c r="E46" s="23">
        <v>19617268</v>
      </c>
      <c r="F46" s="24">
        <v>17115206</v>
      </c>
      <c r="G46" s="24">
        <v>1191776</v>
      </c>
      <c r="H46" s="24">
        <v>1369652</v>
      </c>
      <c r="I46" s="24">
        <v>1509433</v>
      </c>
      <c r="J46" s="24">
        <v>4070861</v>
      </c>
      <c r="K46" s="24">
        <v>1430314</v>
      </c>
      <c r="L46" s="24">
        <v>1943226</v>
      </c>
      <c r="M46" s="24">
        <v>1853716</v>
      </c>
      <c r="N46" s="24">
        <v>5227256</v>
      </c>
      <c r="O46" s="24">
        <v>1600656</v>
      </c>
      <c r="P46" s="24">
        <v>-72423</v>
      </c>
      <c r="Q46" s="24">
        <v>2292953</v>
      </c>
      <c r="R46" s="24">
        <v>3821186</v>
      </c>
      <c r="S46" s="24">
        <v>905446</v>
      </c>
      <c r="T46" s="24">
        <v>977729</v>
      </c>
      <c r="U46" s="24">
        <v>1214636</v>
      </c>
      <c r="V46" s="24">
        <v>3097811</v>
      </c>
      <c r="W46" s="24">
        <v>16217114</v>
      </c>
      <c r="X46" s="24">
        <v>17115206</v>
      </c>
      <c r="Y46" s="24">
        <v>-898092</v>
      </c>
      <c r="Z46" s="6">
        <v>-5.25</v>
      </c>
      <c r="AA46" s="22">
        <v>17115206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303905690</v>
      </c>
      <c r="D48" s="40">
        <f>+D28+D32+D38+D42+D47</f>
        <v>0</v>
      </c>
      <c r="E48" s="41">
        <f t="shared" si="9"/>
        <v>344081520</v>
      </c>
      <c r="F48" s="42">
        <f t="shared" si="9"/>
        <v>358459302</v>
      </c>
      <c r="G48" s="42">
        <f t="shared" si="9"/>
        <v>19337761</v>
      </c>
      <c r="H48" s="42">
        <f t="shared" si="9"/>
        <v>28005358</v>
      </c>
      <c r="I48" s="42">
        <f t="shared" si="9"/>
        <v>19269051</v>
      </c>
      <c r="J48" s="42">
        <f t="shared" si="9"/>
        <v>66612170</v>
      </c>
      <c r="K48" s="42">
        <f t="shared" si="9"/>
        <v>32744276</v>
      </c>
      <c r="L48" s="42">
        <f t="shared" si="9"/>
        <v>31197626</v>
      </c>
      <c r="M48" s="42">
        <f t="shared" si="9"/>
        <v>20155795</v>
      </c>
      <c r="N48" s="42">
        <f t="shared" si="9"/>
        <v>84097697</v>
      </c>
      <c r="O48" s="42">
        <f t="shared" si="9"/>
        <v>31296534</v>
      </c>
      <c r="P48" s="42">
        <f t="shared" si="9"/>
        <v>9796683</v>
      </c>
      <c r="Q48" s="42">
        <f t="shared" si="9"/>
        <v>40630788</v>
      </c>
      <c r="R48" s="42">
        <f t="shared" si="9"/>
        <v>81724005</v>
      </c>
      <c r="S48" s="42">
        <f t="shared" si="9"/>
        <v>24716646</v>
      </c>
      <c r="T48" s="42">
        <f t="shared" si="9"/>
        <v>24090046</v>
      </c>
      <c r="U48" s="42">
        <f t="shared" si="9"/>
        <v>33875161</v>
      </c>
      <c r="V48" s="42">
        <f t="shared" si="9"/>
        <v>82681853</v>
      </c>
      <c r="W48" s="42">
        <f t="shared" si="9"/>
        <v>315115725</v>
      </c>
      <c r="X48" s="42">
        <f t="shared" si="9"/>
        <v>358459302</v>
      </c>
      <c r="Y48" s="42">
        <f t="shared" si="9"/>
        <v>-43343577</v>
      </c>
      <c r="Z48" s="43">
        <f>+IF(X48&lt;&gt;0,+(Y48/X48)*100,0)</f>
        <v>-12.09163125581269</v>
      </c>
      <c r="AA48" s="40">
        <f>+AA28+AA32+AA38+AA42+AA47</f>
        <v>358459302</v>
      </c>
    </row>
    <row r="49" spans="1:27" ht="12.75">
      <c r="A49" s="14" t="s">
        <v>87</v>
      </c>
      <c r="B49" s="15"/>
      <c r="C49" s="44">
        <f aca="true" t="shared" si="10" ref="C49:Y49">+C25-C48</f>
        <v>80078608</v>
      </c>
      <c r="D49" s="44">
        <f>+D25-D48</f>
        <v>0</v>
      </c>
      <c r="E49" s="45">
        <f t="shared" si="10"/>
        <v>33195041</v>
      </c>
      <c r="F49" s="46">
        <f t="shared" si="10"/>
        <v>20247473</v>
      </c>
      <c r="G49" s="46">
        <f t="shared" si="10"/>
        <v>26779507</v>
      </c>
      <c r="H49" s="46">
        <f t="shared" si="10"/>
        <v>-6330537</v>
      </c>
      <c r="I49" s="46">
        <f t="shared" si="10"/>
        <v>3129177</v>
      </c>
      <c r="J49" s="46">
        <f t="shared" si="10"/>
        <v>23578147</v>
      </c>
      <c r="K49" s="46">
        <f t="shared" si="10"/>
        <v>-11181265</v>
      </c>
      <c r="L49" s="46">
        <f t="shared" si="10"/>
        <v>-9598223</v>
      </c>
      <c r="M49" s="46">
        <f t="shared" si="10"/>
        <v>16603556</v>
      </c>
      <c r="N49" s="46">
        <f t="shared" si="10"/>
        <v>-4175932</v>
      </c>
      <c r="O49" s="46">
        <f t="shared" si="10"/>
        <v>-4977119</v>
      </c>
      <c r="P49" s="46">
        <f t="shared" si="10"/>
        <v>2638232</v>
      </c>
      <c r="Q49" s="46">
        <f t="shared" si="10"/>
        <v>-5689241</v>
      </c>
      <c r="R49" s="46">
        <f t="shared" si="10"/>
        <v>-8028128</v>
      </c>
      <c r="S49" s="46">
        <f t="shared" si="10"/>
        <v>-10687745</v>
      </c>
      <c r="T49" s="46">
        <f t="shared" si="10"/>
        <v>-4426331</v>
      </c>
      <c r="U49" s="46">
        <f t="shared" si="10"/>
        <v>-1350026</v>
      </c>
      <c r="V49" s="46">
        <f t="shared" si="10"/>
        <v>-16464102</v>
      </c>
      <c r="W49" s="46">
        <f t="shared" si="10"/>
        <v>-5090015</v>
      </c>
      <c r="X49" s="46">
        <f>IF(F25=F48,0,X25-X48)</f>
        <v>20247473</v>
      </c>
      <c r="Y49" s="46">
        <f t="shared" si="10"/>
        <v>-25337488</v>
      </c>
      <c r="Z49" s="47">
        <f>+IF(X49&lt;&gt;0,+(Y49/X49)*100,0)</f>
        <v>-125.13901364382608</v>
      </c>
      <c r="AA49" s="44">
        <f>+AA25-AA48</f>
        <v>20247473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118520402</v>
      </c>
      <c r="D5" s="19">
        <f>SUM(D6:D8)</f>
        <v>0</v>
      </c>
      <c r="E5" s="20">
        <f t="shared" si="0"/>
        <v>124870069</v>
      </c>
      <c r="F5" s="21">
        <f t="shared" si="0"/>
        <v>131430069</v>
      </c>
      <c r="G5" s="21">
        <f t="shared" si="0"/>
        <v>52769326</v>
      </c>
      <c r="H5" s="21">
        <f t="shared" si="0"/>
        <v>5660718</v>
      </c>
      <c r="I5" s="21">
        <f t="shared" si="0"/>
        <v>13335700</v>
      </c>
      <c r="J5" s="21">
        <f t="shared" si="0"/>
        <v>71765744</v>
      </c>
      <c r="K5" s="21">
        <f t="shared" si="0"/>
        <v>7198113</v>
      </c>
      <c r="L5" s="21">
        <f t="shared" si="0"/>
        <v>-16007024</v>
      </c>
      <c r="M5" s="21">
        <f t="shared" si="0"/>
        <v>27571590</v>
      </c>
      <c r="N5" s="21">
        <f t="shared" si="0"/>
        <v>18762679</v>
      </c>
      <c r="O5" s="21">
        <f t="shared" si="0"/>
        <v>7221724</v>
      </c>
      <c r="P5" s="21">
        <f t="shared" si="0"/>
        <v>6449460</v>
      </c>
      <c r="Q5" s="21">
        <f t="shared" si="0"/>
        <v>18090064</v>
      </c>
      <c r="R5" s="21">
        <f t="shared" si="0"/>
        <v>31761248</v>
      </c>
      <c r="S5" s="21">
        <f t="shared" si="0"/>
        <v>7340389</v>
      </c>
      <c r="T5" s="21">
        <f t="shared" si="0"/>
        <v>6848652</v>
      </c>
      <c r="U5" s="21">
        <f t="shared" si="0"/>
        <v>4946508</v>
      </c>
      <c r="V5" s="21">
        <f t="shared" si="0"/>
        <v>19135549</v>
      </c>
      <c r="W5" s="21">
        <f t="shared" si="0"/>
        <v>141425220</v>
      </c>
      <c r="X5" s="21">
        <f t="shared" si="0"/>
        <v>131430069</v>
      </c>
      <c r="Y5" s="21">
        <f t="shared" si="0"/>
        <v>9995151</v>
      </c>
      <c r="Z5" s="4">
        <f>+IF(X5&lt;&gt;0,+(Y5/X5)*100,0)</f>
        <v>7.604919540900493</v>
      </c>
      <c r="AA5" s="19">
        <f>SUM(AA6:AA8)</f>
        <v>131430069</v>
      </c>
    </row>
    <row r="6" spans="1:27" ht="12.75">
      <c r="A6" s="5" t="s">
        <v>32</v>
      </c>
      <c r="B6" s="3"/>
      <c r="C6" s="22">
        <v>31020000</v>
      </c>
      <c r="D6" s="22"/>
      <c r="E6" s="23">
        <v>34055000</v>
      </c>
      <c r="F6" s="24">
        <v>33891000</v>
      </c>
      <c r="G6" s="24">
        <v>18760000</v>
      </c>
      <c r="H6" s="24"/>
      <c r="I6" s="24"/>
      <c r="J6" s="24">
        <v>18760000</v>
      </c>
      <c r="K6" s="24"/>
      <c r="L6" s="24"/>
      <c r="M6" s="24">
        <v>15008000</v>
      </c>
      <c r="N6" s="24">
        <v>15008000</v>
      </c>
      <c r="O6" s="24"/>
      <c r="P6" s="24"/>
      <c r="Q6" s="24">
        <v>11257000</v>
      </c>
      <c r="R6" s="24">
        <v>11257000</v>
      </c>
      <c r="S6" s="24"/>
      <c r="T6" s="24"/>
      <c r="U6" s="24"/>
      <c r="V6" s="24"/>
      <c r="W6" s="24">
        <v>45025000</v>
      </c>
      <c r="X6" s="24">
        <v>33891000</v>
      </c>
      <c r="Y6" s="24">
        <v>11134000</v>
      </c>
      <c r="Z6" s="6">
        <v>32.85</v>
      </c>
      <c r="AA6" s="22">
        <v>33891000</v>
      </c>
    </row>
    <row r="7" spans="1:27" ht="12.75">
      <c r="A7" s="5" t="s">
        <v>33</v>
      </c>
      <c r="B7" s="3"/>
      <c r="C7" s="25">
        <v>87500402</v>
      </c>
      <c r="D7" s="25"/>
      <c r="E7" s="26">
        <v>90815069</v>
      </c>
      <c r="F7" s="27">
        <v>97539069</v>
      </c>
      <c r="G7" s="27">
        <v>34009326</v>
      </c>
      <c r="H7" s="27">
        <v>5660718</v>
      </c>
      <c r="I7" s="27">
        <v>13335700</v>
      </c>
      <c r="J7" s="27">
        <v>53005744</v>
      </c>
      <c r="K7" s="27">
        <v>7198113</v>
      </c>
      <c r="L7" s="27">
        <v>-16007024</v>
      </c>
      <c r="M7" s="27">
        <v>12563590</v>
      </c>
      <c r="N7" s="27">
        <v>3754679</v>
      </c>
      <c r="O7" s="27">
        <v>7221724</v>
      </c>
      <c r="P7" s="27">
        <v>6449460</v>
      </c>
      <c r="Q7" s="27">
        <v>6833064</v>
      </c>
      <c r="R7" s="27">
        <v>20504248</v>
      </c>
      <c r="S7" s="27">
        <v>7340389</v>
      </c>
      <c r="T7" s="27">
        <v>6848652</v>
      </c>
      <c r="U7" s="27">
        <v>4946508</v>
      </c>
      <c r="V7" s="27">
        <v>19135549</v>
      </c>
      <c r="W7" s="27">
        <v>96400220</v>
      </c>
      <c r="X7" s="27">
        <v>97539069</v>
      </c>
      <c r="Y7" s="27">
        <v>-1138849</v>
      </c>
      <c r="Z7" s="7">
        <v>-1.17</v>
      </c>
      <c r="AA7" s="25">
        <v>97539069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19681922</v>
      </c>
      <c r="D9" s="19">
        <f>SUM(D10:D14)</f>
        <v>0</v>
      </c>
      <c r="E9" s="20">
        <f t="shared" si="1"/>
        <v>34961000</v>
      </c>
      <c r="F9" s="21">
        <f t="shared" si="1"/>
        <v>38046192</v>
      </c>
      <c r="G9" s="21">
        <f t="shared" si="1"/>
        <v>353946</v>
      </c>
      <c r="H9" s="21">
        <f t="shared" si="1"/>
        <v>1032466</v>
      </c>
      <c r="I9" s="21">
        <f t="shared" si="1"/>
        <v>888400</v>
      </c>
      <c r="J9" s="21">
        <f t="shared" si="1"/>
        <v>2274812</v>
      </c>
      <c r="K9" s="21">
        <f t="shared" si="1"/>
        <v>27439949</v>
      </c>
      <c r="L9" s="21">
        <f t="shared" si="1"/>
        <v>-24088117</v>
      </c>
      <c r="M9" s="21">
        <f t="shared" si="1"/>
        <v>909886</v>
      </c>
      <c r="N9" s="21">
        <f t="shared" si="1"/>
        <v>4261718</v>
      </c>
      <c r="O9" s="21">
        <f t="shared" si="1"/>
        <v>2707390</v>
      </c>
      <c r="P9" s="21">
        <f t="shared" si="1"/>
        <v>764561</v>
      </c>
      <c r="Q9" s="21">
        <f t="shared" si="1"/>
        <v>280691</v>
      </c>
      <c r="R9" s="21">
        <f t="shared" si="1"/>
        <v>3752642</v>
      </c>
      <c r="S9" s="21">
        <f t="shared" si="1"/>
        <v>390120</v>
      </c>
      <c r="T9" s="21">
        <f t="shared" si="1"/>
        <v>3135983</v>
      </c>
      <c r="U9" s="21">
        <f t="shared" si="1"/>
        <v>227853</v>
      </c>
      <c r="V9" s="21">
        <f t="shared" si="1"/>
        <v>3753956</v>
      </c>
      <c r="W9" s="21">
        <f t="shared" si="1"/>
        <v>14043128</v>
      </c>
      <c r="X9" s="21">
        <f t="shared" si="1"/>
        <v>38046192</v>
      </c>
      <c r="Y9" s="21">
        <f t="shared" si="1"/>
        <v>-24003064</v>
      </c>
      <c r="Z9" s="4">
        <f>+IF(X9&lt;&gt;0,+(Y9/X9)*100,0)</f>
        <v>-63.08926790886195</v>
      </c>
      <c r="AA9" s="19">
        <f>SUM(AA10:AA14)</f>
        <v>38046192</v>
      </c>
    </row>
    <row r="10" spans="1:27" ht="12.75">
      <c r="A10" s="5" t="s">
        <v>36</v>
      </c>
      <c r="B10" s="3"/>
      <c r="C10" s="22">
        <v>7358581</v>
      </c>
      <c r="D10" s="22"/>
      <c r="E10" s="23">
        <v>8141000</v>
      </c>
      <c r="F10" s="24">
        <v>9093192</v>
      </c>
      <c r="G10" s="24">
        <v>102485</v>
      </c>
      <c r="H10" s="24">
        <v>71045</v>
      </c>
      <c r="I10" s="24">
        <v>70260</v>
      </c>
      <c r="J10" s="24">
        <v>243790</v>
      </c>
      <c r="K10" s="24">
        <v>1880484</v>
      </c>
      <c r="L10" s="24">
        <v>33015</v>
      </c>
      <c r="M10" s="24">
        <v>66745</v>
      </c>
      <c r="N10" s="24">
        <v>1980244</v>
      </c>
      <c r="O10" s="24">
        <v>1987609</v>
      </c>
      <c r="P10" s="24">
        <v>56651</v>
      </c>
      <c r="Q10" s="24">
        <v>42172</v>
      </c>
      <c r="R10" s="24">
        <v>2086432</v>
      </c>
      <c r="S10" s="24">
        <v>34392</v>
      </c>
      <c r="T10" s="24">
        <v>2029210</v>
      </c>
      <c r="U10" s="24">
        <v>37949</v>
      </c>
      <c r="V10" s="24">
        <v>2101551</v>
      </c>
      <c r="W10" s="24">
        <v>6412017</v>
      </c>
      <c r="X10" s="24">
        <v>9093192</v>
      </c>
      <c r="Y10" s="24">
        <v>-2681175</v>
      </c>
      <c r="Z10" s="6">
        <v>-29.49</v>
      </c>
      <c r="AA10" s="22">
        <v>9093192</v>
      </c>
    </row>
    <row r="11" spans="1:27" ht="12.75">
      <c r="A11" s="5" t="s">
        <v>37</v>
      </c>
      <c r="B11" s="3"/>
      <c r="C11" s="22">
        <v>4702800</v>
      </c>
      <c r="D11" s="22"/>
      <c r="E11" s="23">
        <v>5412000</v>
      </c>
      <c r="F11" s="24">
        <v>3706000</v>
      </c>
      <c r="G11" s="24">
        <v>246221</v>
      </c>
      <c r="H11" s="24">
        <v>554427</v>
      </c>
      <c r="I11" s="24">
        <v>519043</v>
      </c>
      <c r="J11" s="24">
        <v>1319691</v>
      </c>
      <c r="K11" s="24">
        <v>277932</v>
      </c>
      <c r="L11" s="24">
        <v>485984</v>
      </c>
      <c r="M11" s="24">
        <v>537656</v>
      </c>
      <c r="N11" s="24">
        <v>1301572</v>
      </c>
      <c r="O11" s="24">
        <v>374334</v>
      </c>
      <c r="P11" s="24">
        <v>400369</v>
      </c>
      <c r="Q11" s="24">
        <v>232592</v>
      </c>
      <c r="R11" s="24">
        <v>1007295</v>
      </c>
      <c r="S11" s="24">
        <v>21934</v>
      </c>
      <c r="T11" s="24">
        <v>226426</v>
      </c>
      <c r="U11" s="24">
        <v>21232</v>
      </c>
      <c r="V11" s="24">
        <v>269592</v>
      </c>
      <c r="W11" s="24">
        <v>3898150</v>
      </c>
      <c r="X11" s="24">
        <v>3706000</v>
      </c>
      <c r="Y11" s="24">
        <v>192150</v>
      </c>
      <c r="Z11" s="6">
        <v>5.18</v>
      </c>
      <c r="AA11" s="22">
        <v>3706000</v>
      </c>
    </row>
    <row r="12" spans="1:27" ht="12.75">
      <c r="A12" s="5" t="s">
        <v>38</v>
      </c>
      <c r="B12" s="3"/>
      <c r="C12" s="22">
        <v>7620541</v>
      </c>
      <c r="D12" s="22"/>
      <c r="E12" s="23">
        <v>13293000</v>
      </c>
      <c r="F12" s="24">
        <v>17132000</v>
      </c>
      <c r="G12" s="24">
        <v>5240</v>
      </c>
      <c r="H12" s="24">
        <v>406994</v>
      </c>
      <c r="I12" s="24">
        <v>299097</v>
      </c>
      <c r="J12" s="24">
        <v>711331</v>
      </c>
      <c r="K12" s="24">
        <v>25281533</v>
      </c>
      <c r="L12" s="24">
        <v>-24607116</v>
      </c>
      <c r="M12" s="24">
        <v>305485</v>
      </c>
      <c r="N12" s="24">
        <v>979902</v>
      </c>
      <c r="O12" s="24">
        <v>345447</v>
      </c>
      <c r="P12" s="24">
        <v>307541</v>
      </c>
      <c r="Q12" s="24">
        <v>5927</v>
      </c>
      <c r="R12" s="24">
        <v>658915</v>
      </c>
      <c r="S12" s="24">
        <v>333794</v>
      </c>
      <c r="T12" s="24">
        <v>880347</v>
      </c>
      <c r="U12" s="24">
        <v>168672</v>
      </c>
      <c r="V12" s="24">
        <v>1382813</v>
      </c>
      <c r="W12" s="24">
        <v>3732961</v>
      </c>
      <c r="X12" s="24">
        <v>17132000</v>
      </c>
      <c r="Y12" s="24">
        <v>-13399039</v>
      </c>
      <c r="Z12" s="6">
        <v>-78.21</v>
      </c>
      <c r="AA12" s="22">
        <v>17132000</v>
      </c>
    </row>
    <row r="13" spans="1:27" ht="12.75">
      <c r="A13" s="5" t="s">
        <v>39</v>
      </c>
      <c r="B13" s="3"/>
      <c r="C13" s="22"/>
      <c r="D13" s="22"/>
      <c r="E13" s="23">
        <v>8115000</v>
      </c>
      <c r="F13" s="24">
        <v>8115000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8115000</v>
      </c>
      <c r="Y13" s="24">
        <v>-8115000</v>
      </c>
      <c r="Z13" s="6">
        <v>-100</v>
      </c>
      <c r="AA13" s="22">
        <v>8115000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29094711</v>
      </c>
      <c r="D15" s="19">
        <f>SUM(D16:D18)</f>
        <v>0</v>
      </c>
      <c r="E15" s="20">
        <f t="shared" si="2"/>
        <v>26964000</v>
      </c>
      <c r="F15" s="21">
        <f t="shared" si="2"/>
        <v>26836000</v>
      </c>
      <c r="G15" s="21">
        <f t="shared" si="2"/>
        <v>250053</v>
      </c>
      <c r="H15" s="21">
        <f t="shared" si="2"/>
        <v>408791</v>
      </c>
      <c r="I15" s="21">
        <f t="shared" si="2"/>
        <v>323714</v>
      </c>
      <c r="J15" s="21">
        <f t="shared" si="2"/>
        <v>982558</v>
      </c>
      <c r="K15" s="21">
        <f t="shared" si="2"/>
        <v>2455469</v>
      </c>
      <c r="L15" s="21">
        <f t="shared" si="2"/>
        <v>1013489</v>
      </c>
      <c r="M15" s="21">
        <f t="shared" si="2"/>
        <v>276252</v>
      </c>
      <c r="N15" s="21">
        <f t="shared" si="2"/>
        <v>3745210</v>
      </c>
      <c r="O15" s="21">
        <f t="shared" si="2"/>
        <v>3289121</v>
      </c>
      <c r="P15" s="21">
        <f t="shared" si="2"/>
        <v>387108</v>
      </c>
      <c r="Q15" s="21">
        <f t="shared" si="2"/>
        <v>351291</v>
      </c>
      <c r="R15" s="21">
        <f t="shared" si="2"/>
        <v>4027520</v>
      </c>
      <c r="S15" s="21">
        <f t="shared" si="2"/>
        <v>95723</v>
      </c>
      <c r="T15" s="21">
        <f t="shared" si="2"/>
        <v>4391352</v>
      </c>
      <c r="U15" s="21">
        <f t="shared" si="2"/>
        <v>690060</v>
      </c>
      <c r="V15" s="21">
        <f t="shared" si="2"/>
        <v>5177135</v>
      </c>
      <c r="W15" s="21">
        <f t="shared" si="2"/>
        <v>13932423</v>
      </c>
      <c r="X15" s="21">
        <f t="shared" si="2"/>
        <v>26836000</v>
      </c>
      <c r="Y15" s="21">
        <f t="shared" si="2"/>
        <v>-12903577</v>
      </c>
      <c r="Z15" s="4">
        <f>+IF(X15&lt;&gt;0,+(Y15/X15)*100,0)</f>
        <v>-48.0830861529289</v>
      </c>
      <c r="AA15" s="19">
        <f>SUM(AA16:AA18)</f>
        <v>26836000</v>
      </c>
    </row>
    <row r="16" spans="1:27" ht="12.75">
      <c r="A16" s="5" t="s">
        <v>42</v>
      </c>
      <c r="B16" s="3"/>
      <c r="C16" s="22">
        <v>23189246</v>
      </c>
      <c r="D16" s="22"/>
      <c r="E16" s="23">
        <v>20867000</v>
      </c>
      <c r="F16" s="24">
        <v>20816000</v>
      </c>
      <c r="G16" s="24">
        <v>78283</v>
      </c>
      <c r="H16" s="24">
        <v>153640</v>
      </c>
      <c r="I16" s="24">
        <v>109841</v>
      </c>
      <c r="J16" s="24">
        <v>341764</v>
      </c>
      <c r="K16" s="24">
        <v>1779272</v>
      </c>
      <c r="L16" s="24">
        <v>206503</v>
      </c>
      <c r="M16" s="24">
        <v>66358</v>
      </c>
      <c r="N16" s="24">
        <v>2052133</v>
      </c>
      <c r="O16" s="24">
        <v>2148606</v>
      </c>
      <c r="P16" s="24">
        <v>90335</v>
      </c>
      <c r="Q16" s="24">
        <v>86453</v>
      </c>
      <c r="R16" s="24">
        <v>2325394</v>
      </c>
      <c r="S16" s="24">
        <v>10346</v>
      </c>
      <c r="T16" s="24">
        <v>4028248</v>
      </c>
      <c r="U16" s="24">
        <v>132027</v>
      </c>
      <c r="V16" s="24">
        <v>4170621</v>
      </c>
      <c r="W16" s="24">
        <v>8889912</v>
      </c>
      <c r="X16" s="24">
        <v>20816000</v>
      </c>
      <c r="Y16" s="24">
        <v>-11926088</v>
      </c>
      <c r="Z16" s="6">
        <v>-57.29</v>
      </c>
      <c r="AA16" s="22">
        <v>20816000</v>
      </c>
    </row>
    <row r="17" spans="1:27" ht="12.75">
      <c r="A17" s="5" t="s">
        <v>43</v>
      </c>
      <c r="B17" s="3"/>
      <c r="C17" s="22">
        <v>5905465</v>
      </c>
      <c r="D17" s="22"/>
      <c r="E17" s="23">
        <v>6097000</v>
      </c>
      <c r="F17" s="24">
        <v>6020000</v>
      </c>
      <c r="G17" s="24">
        <v>171770</v>
      </c>
      <c r="H17" s="24">
        <v>255151</v>
      </c>
      <c r="I17" s="24">
        <v>213873</v>
      </c>
      <c r="J17" s="24">
        <v>640794</v>
      </c>
      <c r="K17" s="24">
        <v>676197</v>
      </c>
      <c r="L17" s="24">
        <v>806986</v>
      </c>
      <c r="M17" s="24">
        <v>209894</v>
      </c>
      <c r="N17" s="24">
        <v>1693077</v>
      </c>
      <c r="O17" s="24">
        <v>1140515</v>
      </c>
      <c r="P17" s="24">
        <v>296773</v>
      </c>
      <c r="Q17" s="24">
        <v>264838</v>
      </c>
      <c r="R17" s="24">
        <v>1702126</v>
      </c>
      <c r="S17" s="24">
        <v>85377</v>
      </c>
      <c r="T17" s="24">
        <v>363104</v>
      </c>
      <c r="U17" s="24">
        <v>558033</v>
      </c>
      <c r="V17" s="24">
        <v>1006514</v>
      </c>
      <c r="W17" s="24">
        <v>5042511</v>
      </c>
      <c r="X17" s="24">
        <v>6020000</v>
      </c>
      <c r="Y17" s="24">
        <v>-977489</v>
      </c>
      <c r="Z17" s="6">
        <v>-16.24</v>
      </c>
      <c r="AA17" s="22">
        <v>6020000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174574780</v>
      </c>
      <c r="D19" s="19">
        <f>SUM(D20:D23)</f>
        <v>0</v>
      </c>
      <c r="E19" s="20">
        <f t="shared" si="3"/>
        <v>205665660</v>
      </c>
      <c r="F19" s="21">
        <f t="shared" si="3"/>
        <v>205821161</v>
      </c>
      <c r="G19" s="21">
        <f t="shared" si="3"/>
        <v>24897696</v>
      </c>
      <c r="H19" s="21">
        <f t="shared" si="3"/>
        <v>12380959</v>
      </c>
      <c r="I19" s="21">
        <f t="shared" si="3"/>
        <v>23406105</v>
      </c>
      <c r="J19" s="21">
        <f t="shared" si="3"/>
        <v>60684760</v>
      </c>
      <c r="K19" s="21">
        <f t="shared" si="3"/>
        <v>11390146</v>
      </c>
      <c r="L19" s="21">
        <f t="shared" si="3"/>
        <v>-8820905</v>
      </c>
      <c r="M19" s="21">
        <f t="shared" si="3"/>
        <v>34270334</v>
      </c>
      <c r="N19" s="21">
        <f t="shared" si="3"/>
        <v>36839575</v>
      </c>
      <c r="O19" s="21">
        <f t="shared" si="3"/>
        <v>15064596</v>
      </c>
      <c r="P19" s="21">
        <f t="shared" si="3"/>
        <v>12103504</v>
      </c>
      <c r="Q19" s="21">
        <f t="shared" si="3"/>
        <v>12686642</v>
      </c>
      <c r="R19" s="21">
        <f t="shared" si="3"/>
        <v>39854742</v>
      </c>
      <c r="S19" s="21">
        <f t="shared" si="3"/>
        <v>10771214</v>
      </c>
      <c r="T19" s="21">
        <f t="shared" si="3"/>
        <v>34551817</v>
      </c>
      <c r="U19" s="21">
        <f t="shared" si="3"/>
        <v>11229705</v>
      </c>
      <c r="V19" s="21">
        <f t="shared" si="3"/>
        <v>56552736</v>
      </c>
      <c r="W19" s="21">
        <f t="shared" si="3"/>
        <v>193931813</v>
      </c>
      <c r="X19" s="21">
        <f t="shared" si="3"/>
        <v>205821161</v>
      </c>
      <c r="Y19" s="21">
        <f t="shared" si="3"/>
        <v>-11889348</v>
      </c>
      <c r="Z19" s="4">
        <f>+IF(X19&lt;&gt;0,+(Y19/X19)*100,0)</f>
        <v>-5.776543064004969</v>
      </c>
      <c r="AA19" s="19">
        <f>SUM(AA20:AA23)</f>
        <v>205821161</v>
      </c>
    </row>
    <row r="20" spans="1:27" ht="12.75">
      <c r="A20" s="5" t="s">
        <v>46</v>
      </c>
      <c r="B20" s="3"/>
      <c r="C20" s="22">
        <v>106483233</v>
      </c>
      <c r="D20" s="22"/>
      <c r="E20" s="23">
        <v>130665458</v>
      </c>
      <c r="F20" s="24">
        <v>130823459</v>
      </c>
      <c r="G20" s="24">
        <v>14068948</v>
      </c>
      <c r="H20" s="24">
        <v>7384284</v>
      </c>
      <c r="I20" s="24">
        <v>12319425</v>
      </c>
      <c r="J20" s="24">
        <v>33772657</v>
      </c>
      <c r="K20" s="24">
        <v>6262134</v>
      </c>
      <c r="L20" s="24">
        <v>-2157949</v>
      </c>
      <c r="M20" s="24">
        <v>28912402</v>
      </c>
      <c r="N20" s="24">
        <v>33016587</v>
      </c>
      <c r="O20" s="24">
        <v>8144016</v>
      </c>
      <c r="P20" s="24">
        <v>6290225</v>
      </c>
      <c r="Q20" s="24">
        <v>6994144</v>
      </c>
      <c r="R20" s="24">
        <v>21428385</v>
      </c>
      <c r="S20" s="24">
        <v>6079201</v>
      </c>
      <c r="T20" s="24">
        <v>27527629</v>
      </c>
      <c r="U20" s="24">
        <v>6162048</v>
      </c>
      <c r="V20" s="24">
        <v>39768878</v>
      </c>
      <c r="W20" s="24">
        <v>127986507</v>
      </c>
      <c r="X20" s="24">
        <v>130823459</v>
      </c>
      <c r="Y20" s="24">
        <v>-2836952</v>
      </c>
      <c r="Z20" s="6">
        <v>-2.17</v>
      </c>
      <c r="AA20" s="22">
        <v>130823459</v>
      </c>
    </row>
    <row r="21" spans="1:27" ht="12.75">
      <c r="A21" s="5" t="s">
        <v>47</v>
      </c>
      <c r="B21" s="3"/>
      <c r="C21" s="22">
        <v>26209735</v>
      </c>
      <c r="D21" s="22"/>
      <c r="E21" s="23">
        <v>29436202</v>
      </c>
      <c r="F21" s="24">
        <v>30352202</v>
      </c>
      <c r="G21" s="24">
        <v>4514322</v>
      </c>
      <c r="H21" s="24">
        <v>2200303</v>
      </c>
      <c r="I21" s="24">
        <v>4736165</v>
      </c>
      <c r="J21" s="24">
        <v>11450790</v>
      </c>
      <c r="K21" s="24">
        <v>2350861</v>
      </c>
      <c r="L21" s="24">
        <v>-2533018</v>
      </c>
      <c r="M21" s="24">
        <v>1735776</v>
      </c>
      <c r="N21" s="24">
        <v>1553619</v>
      </c>
      <c r="O21" s="24">
        <v>3787275</v>
      </c>
      <c r="P21" s="24">
        <v>2845661</v>
      </c>
      <c r="Q21" s="24">
        <v>2686936</v>
      </c>
      <c r="R21" s="24">
        <v>9319872</v>
      </c>
      <c r="S21" s="24">
        <v>1771343</v>
      </c>
      <c r="T21" s="24">
        <v>3692336</v>
      </c>
      <c r="U21" s="24">
        <v>2042572</v>
      </c>
      <c r="V21" s="24">
        <v>7506251</v>
      </c>
      <c r="W21" s="24">
        <v>29830532</v>
      </c>
      <c r="X21" s="24">
        <v>30352202</v>
      </c>
      <c r="Y21" s="24">
        <v>-521670</v>
      </c>
      <c r="Z21" s="6">
        <v>-1.72</v>
      </c>
      <c r="AA21" s="22">
        <v>30352202</v>
      </c>
    </row>
    <row r="22" spans="1:27" ht="12.75">
      <c r="A22" s="5" t="s">
        <v>48</v>
      </c>
      <c r="B22" s="3"/>
      <c r="C22" s="25">
        <v>15624739</v>
      </c>
      <c r="D22" s="25"/>
      <c r="E22" s="26">
        <v>17103000</v>
      </c>
      <c r="F22" s="27">
        <v>16818000</v>
      </c>
      <c r="G22" s="27">
        <v>2675054</v>
      </c>
      <c r="H22" s="27">
        <v>1378005</v>
      </c>
      <c r="I22" s="27">
        <v>2707241</v>
      </c>
      <c r="J22" s="27">
        <v>6760300</v>
      </c>
      <c r="K22" s="27">
        <v>1412346</v>
      </c>
      <c r="L22" s="27">
        <v>-1526269</v>
      </c>
      <c r="M22" s="27">
        <v>14327</v>
      </c>
      <c r="N22" s="27">
        <v>-99596</v>
      </c>
      <c r="O22" s="27">
        <v>1243554</v>
      </c>
      <c r="P22" s="27">
        <v>1093741</v>
      </c>
      <c r="Q22" s="27">
        <v>1157611</v>
      </c>
      <c r="R22" s="27">
        <v>3494906</v>
      </c>
      <c r="S22" s="27">
        <v>1074454</v>
      </c>
      <c r="T22" s="27">
        <v>1098936</v>
      </c>
      <c r="U22" s="27">
        <v>1148118</v>
      </c>
      <c r="V22" s="27">
        <v>3321508</v>
      </c>
      <c r="W22" s="27">
        <v>13477118</v>
      </c>
      <c r="X22" s="27">
        <v>16818000</v>
      </c>
      <c r="Y22" s="27">
        <v>-3340882</v>
      </c>
      <c r="Z22" s="7">
        <v>-19.86</v>
      </c>
      <c r="AA22" s="25">
        <v>16818000</v>
      </c>
    </row>
    <row r="23" spans="1:27" ht="12.75">
      <c r="A23" s="5" t="s">
        <v>49</v>
      </c>
      <c r="B23" s="3"/>
      <c r="C23" s="22">
        <v>26257073</v>
      </c>
      <c r="D23" s="22"/>
      <c r="E23" s="23">
        <v>28461000</v>
      </c>
      <c r="F23" s="24">
        <v>27827500</v>
      </c>
      <c r="G23" s="24">
        <v>3639372</v>
      </c>
      <c r="H23" s="24">
        <v>1418367</v>
      </c>
      <c r="I23" s="24">
        <v>3643274</v>
      </c>
      <c r="J23" s="24">
        <v>8701013</v>
      </c>
      <c r="K23" s="24">
        <v>1364805</v>
      </c>
      <c r="L23" s="24">
        <v>-2603669</v>
      </c>
      <c r="M23" s="24">
        <v>3607829</v>
      </c>
      <c r="N23" s="24">
        <v>2368965</v>
      </c>
      <c r="O23" s="24">
        <v>1889751</v>
      </c>
      <c r="P23" s="24">
        <v>1873877</v>
      </c>
      <c r="Q23" s="24">
        <v>1847951</v>
      </c>
      <c r="R23" s="24">
        <v>5611579</v>
      </c>
      <c r="S23" s="24">
        <v>1846216</v>
      </c>
      <c r="T23" s="24">
        <v>2232916</v>
      </c>
      <c r="U23" s="24">
        <v>1876967</v>
      </c>
      <c r="V23" s="24">
        <v>5956099</v>
      </c>
      <c r="W23" s="24">
        <v>22637656</v>
      </c>
      <c r="X23" s="24">
        <v>27827500</v>
      </c>
      <c r="Y23" s="24">
        <v>-5189844</v>
      </c>
      <c r="Z23" s="6">
        <v>-18.65</v>
      </c>
      <c r="AA23" s="22">
        <v>27827500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341871815</v>
      </c>
      <c r="D25" s="40">
        <f>+D5+D9+D15+D19+D24</f>
        <v>0</v>
      </c>
      <c r="E25" s="41">
        <f t="shared" si="4"/>
        <v>392460729</v>
      </c>
      <c r="F25" s="42">
        <f t="shared" si="4"/>
        <v>402133422</v>
      </c>
      <c r="G25" s="42">
        <f t="shared" si="4"/>
        <v>78271021</v>
      </c>
      <c r="H25" s="42">
        <f t="shared" si="4"/>
        <v>19482934</v>
      </c>
      <c r="I25" s="42">
        <f t="shared" si="4"/>
        <v>37953919</v>
      </c>
      <c r="J25" s="42">
        <f t="shared" si="4"/>
        <v>135707874</v>
      </c>
      <c r="K25" s="42">
        <f t="shared" si="4"/>
        <v>48483677</v>
      </c>
      <c r="L25" s="42">
        <f t="shared" si="4"/>
        <v>-47902557</v>
      </c>
      <c r="M25" s="42">
        <f t="shared" si="4"/>
        <v>63028062</v>
      </c>
      <c r="N25" s="42">
        <f t="shared" si="4"/>
        <v>63609182</v>
      </c>
      <c r="O25" s="42">
        <f t="shared" si="4"/>
        <v>28282831</v>
      </c>
      <c r="P25" s="42">
        <f t="shared" si="4"/>
        <v>19704633</v>
      </c>
      <c r="Q25" s="42">
        <f t="shared" si="4"/>
        <v>31408688</v>
      </c>
      <c r="R25" s="42">
        <f t="shared" si="4"/>
        <v>79396152</v>
      </c>
      <c r="S25" s="42">
        <f t="shared" si="4"/>
        <v>18597446</v>
      </c>
      <c r="T25" s="42">
        <f t="shared" si="4"/>
        <v>48927804</v>
      </c>
      <c r="U25" s="42">
        <f t="shared" si="4"/>
        <v>17094126</v>
      </c>
      <c r="V25" s="42">
        <f t="shared" si="4"/>
        <v>84619376</v>
      </c>
      <c r="W25" s="42">
        <f t="shared" si="4"/>
        <v>363332584</v>
      </c>
      <c r="X25" s="42">
        <f t="shared" si="4"/>
        <v>402133422</v>
      </c>
      <c r="Y25" s="42">
        <f t="shared" si="4"/>
        <v>-38800838</v>
      </c>
      <c r="Z25" s="43">
        <f>+IF(X25&lt;&gt;0,+(Y25/X25)*100,0)</f>
        <v>-9.6487473751933</v>
      </c>
      <c r="AA25" s="40">
        <f>+AA5+AA9+AA15+AA19+AA24</f>
        <v>402133422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76609281</v>
      </c>
      <c r="D28" s="19">
        <f>SUM(D29:D31)</f>
        <v>0</v>
      </c>
      <c r="E28" s="20">
        <f t="shared" si="5"/>
        <v>96913253</v>
      </c>
      <c r="F28" s="21">
        <f t="shared" si="5"/>
        <v>102382054</v>
      </c>
      <c r="G28" s="21">
        <f t="shared" si="5"/>
        <v>7955720</v>
      </c>
      <c r="H28" s="21">
        <f t="shared" si="5"/>
        <v>5147063</v>
      </c>
      <c r="I28" s="21">
        <f t="shared" si="5"/>
        <v>8297760</v>
      </c>
      <c r="J28" s="21">
        <f t="shared" si="5"/>
        <v>21400543</v>
      </c>
      <c r="K28" s="21">
        <f t="shared" si="5"/>
        <v>5444692</v>
      </c>
      <c r="L28" s="21">
        <f t="shared" si="5"/>
        <v>6961185</v>
      </c>
      <c r="M28" s="21">
        <f t="shared" si="5"/>
        <v>6630834</v>
      </c>
      <c r="N28" s="21">
        <f t="shared" si="5"/>
        <v>19036711</v>
      </c>
      <c r="O28" s="21">
        <f t="shared" si="5"/>
        <v>6768972</v>
      </c>
      <c r="P28" s="21">
        <f t="shared" si="5"/>
        <v>4985636</v>
      </c>
      <c r="Q28" s="21">
        <f t="shared" si="5"/>
        <v>5802894</v>
      </c>
      <c r="R28" s="21">
        <f t="shared" si="5"/>
        <v>17557502</v>
      </c>
      <c r="S28" s="21">
        <f t="shared" si="5"/>
        <v>5006616</v>
      </c>
      <c r="T28" s="21">
        <f t="shared" si="5"/>
        <v>5446706</v>
      </c>
      <c r="U28" s="21">
        <f t="shared" si="5"/>
        <v>7827884</v>
      </c>
      <c r="V28" s="21">
        <f t="shared" si="5"/>
        <v>18281206</v>
      </c>
      <c r="W28" s="21">
        <f t="shared" si="5"/>
        <v>76275962</v>
      </c>
      <c r="X28" s="21">
        <f t="shared" si="5"/>
        <v>102382054</v>
      </c>
      <c r="Y28" s="21">
        <f t="shared" si="5"/>
        <v>-26106092</v>
      </c>
      <c r="Z28" s="4">
        <f>+IF(X28&lt;&gt;0,+(Y28/X28)*100,0)</f>
        <v>-25.49869921539179</v>
      </c>
      <c r="AA28" s="19">
        <f>SUM(AA29:AA31)</f>
        <v>102382054</v>
      </c>
    </row>
    <row r="29" spans="1:27" ht="12.75">
      <c r="A29" s="5" t="s">
        <v>32</v>
      </c>
      <c r="B29" s="3"/>
      <c r="C29" s="22">
        <v>18294821</v>
      </c>
      <c r="D29" s="22"/>
      <c r="E29" s="23">
        <v>22389920</v>
      </c>
      <c r="F29" s="24">
        <v>23926183</v>
      </c>
      <c r="G29" s="24">
        <v>3918110</v>
      </c>
      <c r="H29" s="24">
        <v>1777971</v>
      </c>
      <c r="I29" s="24">
        <v>1013567</v>
      </c>
      <c r="J29" s="24">
        <v>6709648</v>
      </c>
      <c r="K29" s="24">
        <v>1028589</v>
      </c>
      <c r="L29" s="24">
        <v>1725714</v>
      </c>
      <c r="M29" s="24">
        <v>1154235</v>
      </c>
      <c r="N29" s="24">
        <v>3908538</v>
      </c>
      <c r="O29" s="24">
        <v>1952625</v>
      </c>
      <c r="P29" s="24">
        <v>1647602</v>
      </c>
      <c r="Q29" s="24">
        <v>1739445</v>
      </c>
      <c r="R29" s="24">
        <v>5339672</v>
      </c>
      <c r="S29" s="24">
        <v>1801638</v>
      </c>
      <c r="T29" s="24">
        <v>1593952</v>
      </c>
      <c r="U29" s="24">
        <v>2754215</v>
      </c>
      <c r="V29" s="24">
        <v>6149805</v>
      </c>
      <c r="W29" s="24">
        <v>22107663</v>
      </c>
      <c r="X29" s="24">
        <v>23926183</v>
      </c>
      <c r="Y29" s="24">
        <v>-1818520</v>
      </c>
      <c r="Z29" s="6">
        <v>-7.6</v>
      </c>
      <c r="AA29" s="22">
        <v>23926183</v>
      </c>
    </row>
    <row r="30" spans="1:27" ht="12.75">
      <c r="A30" s="5" t="s">
        <v>33</v>
      </c>
      <c r="B30" s="3"/>
      <c r="C30" s="25">
        <v>57127508</v>
      </c>
      <c r="D30" s="25"/>
      <c r="E30" s="26">
        <v>72954858</v>
      </c>
      <c r="F30" s="27">
        <v>76698624</v>
      </c>
      <c r="G30" s="27">
        <v>3932966</v>
      </c>
      <c r="H30" s="27">
        <v>3271179</v>
      </c>
      <c r="I30" s="27">
        <v>7178054</v>
      </c>
      <c r="J30" s="27">
        <v>14382199</v>
      </c>
      <c r="K30" s="27">
        <v>4176777</v>
      </c>
      <c r="L30" s="27">
        <v>5089422</v>
      </c>
      <c r="M30" s="27">
        <v>5369892</v>
      </c>
      <c r="N30" s="27">
        <v>14636091</v>
      </c>
      <c r="O30" s="27">
        <v>4749961</v>
      </c>
      <c r="P30" s="27">
        <v>3302937</v>
      </c>
      <c r="Q30" s="27">
        <v>3921374</v>
      </c>
      <c r="R30" s="27">
        <v>11974272</v>
      </c>
      <c r="S30" s="27">
        <v>3138833</v>
      </c>
      <c r="T30" s="27">
        <v>3723809</v>
      </c>
      <c r="U30" s="27">
        <v>4994967</v>
      </c>
      <c r="V30" s="27">
        <v>11857609</v>
      </c>
      <c r="W30" s="27">
        <v>52850171</v>
      </c>
      <c r="X30" s="27">
        <v>76698624</v>
      </c>
      <c r="Y30" s="27">
        <v>-23848453</v>
      </c>
      <c r="Z30" s="7">
        <v>-31.09</v>
      </c>
      <c r="AA30" s="25">
        <v>76698624</v>
      </c>
    </row>
    <row r="31" spans="1:27" ht="12.75">
      <c r="A31" s="5" t="s">
        <v>34</v>
      </c>
      <c r="B31" s="3"/>
      <c r="C31" s="22">
        <v>1186952</v>
      </c>
      <c r="D31" s="22"/>
      <c r="E31" s="23">
        <v>1568475</v>
      </c>
      <c r="F31" s="24">
        <v>1757247</v>
      </c>
      <c r="G31" s="24">
        <v>104644</v>
      </c>
      <c r="H31" s="24">
        <v>97913</v>
      </c>
      <c r="I31" s="24">
        <v>106139</v>
      </c>
      <c r="J31" s="24">
        <v>308696</v>
      </c>
      <c r="K31" s="24">
        <v>239326</v>
      </c>
      <c r="L31" s="24">
        <v>146049</v>
      </c>
      <c r="M31" s="24">
        <v>106707</v>
      </c>
      <c r="N31" s="24">
        <v>492082</v>
      </c>
      <c r="O31" s="24">
        <v>66386</v>
      </c>
      <c r="P31" s="24">
        <v>35097</v>
      </c>
      <c r="Q31" s="24">
        <v>142075</v>
      </c>
      <c r="R31" s="24">
        <v>243558</v>
      </c>
      <c r="S31" s="24">
        <v>66145</v>
      </c>
      <c r="T31" s="24">
        <v>128945</v>
      </c>
      <c r="U31" s="24">
        <v>78702</v>
      </c>
      <c r="V31" s="24">
        <v>273792</v>
      </c>
      <c r="W31" s="24">
        <v>1318128</v>
      </c>
      <c r="X31" s="24">
        <v>1757247</v>
      </c>
      <c r="Y31" s="24">
        <v>-439119</v>
      </c>
      <c r="Z31" s="6">
        <v>-24.99</v>
      </c>
      <c r="AA31" s="22">
        <v>1757247</v>
      </c>
    </row>
    <row r="32" spans="1:27" ht="12.75">
      <c r="A32" s="2" t="s">
        <v>35</v>
      </c>
      <c r="B32" s="3"/>
      <c r="C32" s="19">
        <f aca="true" t="shared" si="6" ref="C32:Y32">SUM(C33:C37)</f>
        <v>45510738</v>
      </c>
      <c r="D32" s="19">
        <f>SUM(D33:D37)</f>
        <v>0</v>
      </c>
      <c r="E32" s="20">
        <f t="shared" si="6"/>
        <v>62891468</v>
      </c>
      <c r="F32" s="21">
        <f t="shared" si="6"/>
        <v>68660310</v>
      </c>
      <c r="G32" s="21">
        <f t="shared" si="6"/>
        <v>2942199</v>
      </c>
      <c r="H32" s="21">
        <f t="shared" si="6"/>
        <v>2908929</v>
      </c>
      <c r="I32" s="21">
        <f t="shared" si="6"/>
        <v>7113441</v>
      </c>
      <c r="J32" s="21">
        <f t="shared" si="6"/>
        <v>12964569</v>
      </c>
      <c r="K32" s="21">
        <f t="shared" si="6"/>
        <v>3265549</v>
      </c>
      <c r="L32" s="21">
        <f t="shared" si="6"/>
        <v>4819429</v>
      </c>
      <c r="M32" s="21">
        <f t="shared" si="6"/>
        <v>3110442</v>
      </c>
      <c r="N32" s="21">
        <f t="shared" si="6"/>
        <v>11195420</v>
      </c>
      <c r="O32" s="21">
        <f t="shared" si="6"/>
        <v>3331205</v>
      </c>
      <c r="P32" s="21">
        <f t="shared" si="6"/>
        <v>2665282</v>
      </c>
      <c r="Q32" s="21">
        <f t="shared" si="6"/>
        <v>2988603</v>
      </c>
      <c r="R32" s="21">
        <f t="shared" si="6"/>
        <v>8985090</v>
      </c>
      <c r="S32" s="21">
        <f t="shared" si="6"/>
        <v>2621474</v>
      </c>
      <c r="T32" s="21">
        <f t="shared" si="6"/>
        <v>2437481</v>
      </c>
      <c r="U32" s="21">
        <f t="shared" si="6"/>
        <v>2892921</v>
      </c>
      <c r="V32" s="21">
        <f t="shared" si="6"/>
        <v>7951876</v>
      </c>
      <c r="W32" s="21">
        <f t="shared" si="6"/>
        <v>41096955</v>
      </c>
      <c r="X32" s="21">
        <f t="shared" si="6"/>
        <v>68660310</v>
      </c>
      <c r="Y32" s="21">
        <f t="shared" si="6"/>
        <v>-27563355</v>
      </c>
      <c r="Z32" s="4">
        <f>+IF(X32&lt;&gt;0,+(Y32/X32)*100,0)</f>
        <v>-40.144524544092505</v>
      </c>
      <c r="AA32" s="19">
        <f>SUM(AA33:AA37)</f>
        <v>68660310</v>
      </c>
    </row>
    <row r="33" spans="1:27" ht="12.75">
      <c r="A33" s="5" t="s">
        <v>36</v>
      </c>
      <c r="B33" s="3"/>
      <c r="C33" s="22">
        <v>8306207</v>
      </c>
      <c r="D33" s="22"/>
      <c r="E33" s="23">
        <v>10299692</v>
      </c>
      <c r="F33" s="24">
        <v>9971824</v>
      </c>
      <c r="G33" s="24">
        <v>684047</v>
      </c>
      <c r="H33" s="24">
        <v>538136</v>
      </c>
      <c r="I33" s="24">
        <v>1154817</v>
      </c>
      <c r="J33" s="24">
        <v>2377000</v>
      </c>
      <c r="K33" s="24">
        <v>604457</v>
      </c>
      <c r="L33" s="24">
        <v>931326</v>
      </c>
      <c r="M33" s="24">
        <v>560585</v>
      </c>
      <c r="N33" s="24">
        <v>2096368</v>
      </c>
      <c r="O33" s="24">
        <v>1131586</v>
      </c>
      <c r="P33" s="24">
        <v>594517</v>
      </c>
      <c r="Q33" s="24">
        <v>697003</v>
      </c>
      <c r="R33" s="24">
        <v>2423106</v>
      </c>
      <c r="S33" s="24">
        <v>584102</v>
      </c>
      <c r="T33" s="24">
        <v>545996</v>
      </c>
      <c r="U33" s="24">
        <v>646688</v>
      </c>
      <c r="V33" s="24">
        <v>1776786</v>
      </c>
      <c r="W33" s="24">
        <v>8673260</v>
      </c>
      <c r="X33" s="24">
        <v>9971824</v>
      </c>
      <c r="Y33" s="24">
        <v>-1298564</v>
      </c>
      <c r="Z33" s="6">
        <v>-13.02</v>
      </c>
      <c r="AA33" s="22">
        <v>9971824</v>
      </c>
    </row>
    <row r="34" spans="1:27" ht="12.75">
      <c r="A34" s="5" t="s">
        <v>37</v>
      </c>
      <c r="B34" s="3"/>
      <c r="C34" s="22">
        <v>17543177</v>
      </c>
      <c r="D34" s="22"/>
      <c r="E34" s="23">
        <v>19133628</v>
      </c>
      <c r="F34" s="24">
        <v>19503632</v>
      </c>
      <c r="G34" s="24">
        <v>1273708</v>
      </c>
      <c r="H34" s="24">
        <v>1275204</v>
      </c>
      <c r="I34" s="24">
        <v>1855573</v>
      </c>
      <c r="J34" s="24">
        <v>4404485</v>
      </c>
      <c r="K34" s="24">
        <v>1504769</v>
      </c>
      <c r="L34" s="24">
        <v>2027523</v>
      </c>
      <c r="M34" s="24">
        <v>1319044</v>
      </c>
      <c r="N34" s="24">
        <v>4851336</v>
      </c>
      <c r="O34" s="24">
        <v>875930</v>
      </c>
      <c r="P34" s="24">
        <v>1273296</v>
      </c>
      <c r="Q34" s="24">
        <v>1113809</v>
      </c>
      <c r="R34" s="24">
        <v>3263035</v>
      </c>
      <c r="S34" s="24">
        <v>983095</v>
      </c>
      <c r="T34" s="24">
        <v>981659</v>
      </c>
      <c r="U34" s="24">
        <v>1075934</v>
      </c>
      <c r="V34" s="24">
        <v>3040688</v>
      </c>
      <c r="W34" s="24">
        <v>15559544</v>
      </c>
      <c r="X34" s="24">
        <v>19503632</v>
      </c>
      <c r="Y34" s="24">
        <v>-3944088</v>
      </c>
      <c r="Z34" s="6">
        <v>-20.22</v>
      </c>
      <c r="AA34" s="22">
        <v>19503632</v>
      </c>
    </row>
    <row r="35" spans="1:27" ht="12.75">
      <c r="A35" s="5" t="s">
        <v>38</v>
      </c>
      <c r="B35" s="3"/>
      <c r="C35" s="22">
        <v>18243140</v>
      </c>
      <c r="D35" s="22"/>
      <c r="E35" s="23">
        <v>23844008</v>
      </c>
      <c r="F35" s="24">
        <v>29436404</v>
      </c>
      <c r="G35" s="24">
        <v>874904</v>
      </c>
      <c r="H35" s="24">
        <v>977009</v>
      </c>
      <c r="I35" s="24">
        <v>3978610</v>
      </c>
      <c r="J35" s="24">
        <v>5830523</v>
      </c>
      <c r="K35" s="24">
        <v>1038835</v>
      </c>
      <c r="L35" s="24">
        <v>1554767</v>
      </c>
      <c r="M35" s="24">
        <v>1116700</v>
      </c>
      <c r="N35" s="24">
        <v>3710302</v>
      </c>
      <c r="O35" s="24">
        <v>1195097</v>
      </c>
      <c r="P35" s="24">
        <v>736587</v>
      </c>
      <c r="Q35" s="24">
        <v>1063688</v>
      </c>
      <c r="R35" s="24">
        <v>2995372</v>
      </c>
      <c r="S35" s="24">
        <v>944373</v>
      </c>
      <c r="T35" s="24">
        <v>800357</v>
      </c>
      <c r="U35" s="24">
        <v>1058389</v>
      </c>
      <c r="V35" s="24">
        <v>2803119</v>
      </c>
      <c r="W35" s="24">
        <v>15339316</v>
      </c>
      <c r="X35" s="24">
        <v>29436404</v>
      </c>
      <c r="Y35" s="24">
        <v>-14097088</v>
      </c>
      <c r="Z35" s="6">
        <v>-47.89</v>
      </c>
      <c r="AA35" s="22">
        <v>29436404</v>
      </c>
    </row>
    <row r="36" spans="1:27" ht="12.75">
      <c r="A36" s="5" t="s">
        <v>39</v>
      </c>
      <c r="B36" s="3"/>
      <c r="C36" s="22">
        <v>1418214</v>
      </c>
      <c r="D36" s="22"/>
      <c r="E36" s="23">
        <v>9614140</v>
      </c>
      <c r="F36" s="24">
        <v>9748450</v>
      </c>
      <c r="G36" s="24">
        <v>109540</v>
      </c>
      <c r="H36" s="24">
        <v>118580</v>
      </c>
      <c r="I36" s="24">
        <v>124441</v>
      </c>
      <c r="J36" s="24">
        <v>352561</v>
      </c>
      <c r="K36" s="24">
        <v>117488</v>
      </c>
      <c r="L36" s="24">
        <v>305813</v>
      </c>
      <c r="M36" s="24">
        <v>114113</v>
      </c>
      <c r="N36" s="24">
        <v>537414</v>
      </c>
      <c r="O36" s="24">
        <v>128592</v>
      </c>
      <c r="P36" s="24">
        <v>60882</v>
      </c>
      <c r="Q36" s="24">
        <v>114103</v>
      </c>
      <c r="R36" s="24">
        <v>303577</v>
      </c>
      <c r="S36" s="24">
        <v>109904</v>
      </c>
      <c r="T36" s="24">
        <v>109469</v>
      </c>
      <c r="U36" s="24">
        <v>111910</v>
      </c>
      <c r="V36" s="24">
        <v>331283</v>
      </c>
      <c r="W36" s="24">
        <v>1524835</v>
      </c>
      <c r="X36" s="24">
        <v>9748450</v>
      </c>
      <c r="Y36" s="24">
        <v>-8223615</v>
      </c>
      <c r="Z36" s="6">
        <v>-84.36</v>
      </c>
      <c r="AA36" s="22">
        <v>9748450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38968195</v>
      </c>
      <c r="D38" s="19">
        <f>SUM(D39:D41)</f>
        <v>0</v>
      </c>
      <c r="E38" s="20">
        <f t="shared" si="7"/>
        <v>43158898</v>
      </c>
      <c r="F38" s="21">
        <f t="shared" si="7"/>
        <v>43654976</v>
      </c>
      <c r="G38" s="21">
        <f t="shared" si="7"/>
        <v>2826708</v>
      </c>
      <c r="H38" s="21">
        <f t="shared" si="7"/>
        <v>2696112</v>
      </c>
      <c r="I38" s="21">
        <f t="shared" si="7"/>
        <v>3852943</v>
      </c>
      <c r="J38" s="21">
        <f t="shared" si="7"/>
        <v>9375763</v>
      </c>
      <c r="K38" s="21">
        <f t="shared" si="7"/>
        <v>2972795</v>
      </c>
      <c r="L38" s="21">
        <f t="shared" si="7"/>
        <v>4402478</v>
      </c>
      <c r="M38" s="21">
        <f t="shared" si="7"/>
        <v>3055783</v>
      </c>
      <c r="N38" s="21">
        <f t="shared" si="7"/>
        <v>10431056</v>
      </c>
      <c r="O38" s="21">
        <f t="shared" si="7"/>
        <v>2663399</v>
      </c>
      <c r="P38" s="21">
        <f t="shared" si="7"/>
        <v>2723238</v>
      </c>
      <c r="Q38" s="21">
        <f t="shared" si="7"/>
        <v>2784994</v>
      </c>
      <c r="R38" s="21">
        <f t="shared" si="7"/>
        <v>8171631</v>
      </c>
      <c r="S38" s="21">
        <f t="shared" si="7"/>
        <v>2566213</v>
      </c>
      <c r="T38" s="21">
        <f t="shared" si="7"/>
        <v>2685992</v>
      </c>
      <c r="U38" s="21">
        <f t="shared" si="7"/>
        <v>3992755</v>
      </c>
      <c r="V38" s="21">
        <f t="shared" si="7"/>
        <v>9244960</v>
      </c>
      <c r="W38" s="21">
        <f t="shared" si="7"/>
        <v>37223410</v>
      </c>
      <c r="X38" s="21">
        <f t="shared" si="7"/>
        <v>43654976</v>
      </c>
      <c r="Y38" s="21">
        <f t="shared" si="7"/>
        <v>-6431566</v>
      </c>
      <c r="Z38" s="4">
        <f>+IF(X38&lt;&gt;0,+(Y38/X38)*100,0)</f>
        <v>-14.732721419890368</v>
      </c>
      <c r="AA38" s="19">
        <f>SUM(AA39:AA41)</f>
        <v>43654976</v>
      </c>
    </row>
    <row r="39" spans="1:27" ht="12.75">
      <c r="A39" s="5" t="s">
        <v>42</v>
      </c>
      <c r="B39" s="3"/>
      <c r="C39" s="22">
        <v>11565003</v>
      </c>
      <c r="D39" s="22"/>
      <c r="E39" s="23">
        <v>12687858</v>
      </c>
      <c r="F39" s="24">
        <v>12390336</v>
      </c>
      <c r="G39" s="24">
        <v>866985</v>
      </c>
      <c r="H39" s="24">
        <v>895886</v>
      </c>
      <c r="I39" s="24">
        <v>940679</v>
      </c>
      <c r="J39" s="24">
        <v>2703550</v>
      </c>
      <c r="K39" s="24">
        <v>922298</v>
      </c>
      <c r="L39" s="24">
        <v>1386325</v>
      </c>
      <c r="M39" s="24">
        <v>826635</v>
      </c>
      <c r="N39" s="24">
        <v>3135258</v>
      </c>
      <c r="O39" s="24">
        <v>777031</v>
      </c>
      <c r="P39" s="24">
        <v>459749</v>
      </c>
      <c r="Q39" s="24">
        <v>1096965</v>
      </c>
      <c r="R39" s="24">
        <v>2333745</v>
      </c>
      <c r="S39" s="24">
        <v>820092</v>
      </c>
      <c r="T39" s="24">
        <v>799495</v>
      </c>
      <c r="U39" s="24">
        <v>993929</v>
      </c>
      <c r="V39" s="24">
        <v>2613516</v>
      </c>
      <c r="W39" s="24">
        <v>10786069</v>
      </c>
      <c r="X39" s="24">
        <v>12390336</v>
      </c>
      <c r="Y39" s="24">
        <v>-1604267</v>
      </c>
      <c r="Z39" s="6">
        <v>-12.95</v>
      </c>
      <c r="AA39" s="22">
        <v>12390336</v>
      </c>
    </row>
    <row r="40" spans="1:27" ht="12.75">
      <c r="A40" s="5" t="s">
        <v>43</v>
      </c>
      <c r="B40" s="3"/>
      <c r="C40" s="22">
        <v>27403192</v>
      </c>
      <c r="D40" s="22"/>
      <c r="E40" s="23">
        <v>30471040</v>
      </c>
      <c r="F40" s="24">
        <v>31264640</v>
      </c>
      <c r="G40" s="24">
        <v>1959723</v>
      </c>
      <c r="H40" s="24">
        <v>1800226</v>
      </c>
      <c r="I40" s="24">
        <v>2912264</v>
      </c>
      <c r="J40" s="24">
        <v>6672213</v>
      </c>
      <c r="K40" s="24">
        <v>2050497</v>
      </c>
      <c r="L40" s="24">
        <v>3016153</v>
      </c>
      <c r="M40" s="24">
        <v>2229148</v>
      </c>
      <c r="N40" s="24">
        <v>7295798</v>
      </c>
      <c r="O40" s="24">
        <v>1886368</v>
      </c>
      <c r="P40" s="24">
        <v>2263489</v>
      </c>
      <c r="Q40" s="24">
        <v>1688029</v>
      </c>
      <c r="R40" s="24">
        <v>5837886</v>
      </c>
      <c r="S40" s="24">
        <v>1746121</v>
      </c>
      <c r="T40" s="24">
        <v>1886497</v>
      </c>
      <c r="U40" s="24">
        <v>2998826</v>
      </c>
      <c r="V40" s="24">
        <v>6631444</v>
      </c>
      <c r="W40" s="24">
        <v>26437341</v>
      </c>
      <c r="X40" s="24">
        <v>31264640</v>
      </c>
      <c r="Y40" s="24">
        <v>-4827299</v>
      </c>
      <c r="Z40" s="6">
        <v>-15.44</v>
      </c>
      <c r="AA40" s="22">
        <v>31264640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154237557</v>
      </c>
      <c r="D42" s="19">
        <f>SUM(D43:D46)</f>
        <v>0</v>
      </c>
      <c r="E42" s="20">
        <f t="shared" si="8"/>
        <v>173534388</v>
      </c>
      <c r="F42" s="21">
        <f t="shared" si="8"/>
        <v>179581701</v>
      </c>
      <c r="G42" s="21">
        <f t="shared" si="8"/>
        <v>3866446</v>
      </c>
      <c r="H42" s="21">
        <f t="shared" si="8"/>
        <v>13729059</v>
      </c>
      <c r="I42" s="21">
        <f t="shared" si="8"/>
        <v>20693998</v>
      </c>
      <c r="J42" s="21">
        <f t="shared" si="8"/>
        <v>38289503</v>
      </c>
      <c r="K42" s="21">
        <f t="shared" si="8"/>
        <v>12488062</v>
      </c>
      <c r="L42" s="21">
        <f t="shared" si="8"/>
        <v>11401164</v>
      </c>
      <c r="M42" s="21">
        <f t="shared" si="8"/>
        <v>10316614</v>
      </c>
      <c r="N42" s="21">
        <f t="shared" si="8"/>
        <v>34205840</v>
      </c>
      <c r="O42" s="21">
        <f t="shared" si="8"/>
        <v>10942596</v>
      </c>
      <c r="P42" s="21">
        <f t="shared" si="8"/>
        <v>14373376</v>
      </c>
      <c r="Q42" s="21">
        <f t="shared" si="8"/>
        <v>11534154</v>
      </c>
      <c r="R42" s="21">
        <f t="shared" si="8"/>
        <v>36850126</v>
      </c>
      <c r="S42" s="21">
        <f t="shared" si="8"/>
        <v>10426162</v>
      </c>
      <c r="T42" s="21">
        <f t="shared" si="8"/>
        <v>9867788</v>
      </c>
      <c r="U42" s="21">
        <f t="shared" si="8"/>
        <v>24938355</v>
      </c>
      <c r="V42" s="21">
        <f t="shared" si="8"/>
        <v>45232305</v>
      </c>
      <c r="W42" s="21">
        <f t="shared" si="8"/>
        <v>154577774</v>
      </c>
      <c r="X42" s="21">
        <f t="shared" si="8"/>
        <v>179581701</v>
      </c>
      <c r="Y42" s="21">
        <f t="shared" si="8"/>
        <v>-25003927</v>
      </c>
      <c r="Z42" s="4">
        <f>+IF(X42&lt;&gt;0,+(Y42/X42)*100,0)</f>
        <v>-13.923426975446679</v>
      </c>
      <c r="AA42" s="19">
        <f>SUM(AA43:AA46)</f>
        <v>179581701</v>
      </c>
    </row>
    <row r="43" spans="1:27" ht="12.75">
      <c r="A43" s="5" t="s">
        <v>46</v>
      </c>
      <c r="B43" s="3"/>
      <c r="C43" s="22">
        <v>96985142</v>
      </c>
      <c r="D43" s="22"/>
      <c r="E43" s="23">
        <v>112438655</v>
      </c>
      <c r="F43" s="24">
        <v>111759167</v>
      </c>
      <c r="G43" s="24">
        <v>1300491</v>
      </c>
      <c r="H43" s="24">
        <v>11572112</v>
      </c>
      <c r="I43" s="24">
        <v>12878924</v>
      </c>
      <c r="J43" s="24">
        <v>25751527</v>
      </c>
      <c r="K43" s="24">
        <v>9498209</v>
      </c>
      <c r="L43" s="24">
        <v>7547506</v>
      </c>
      <c r="M43" s="24">
        <v>7102152</v>
      </c>
      <c r="N43" s="24">
        <v>24147867</v>
      </c>
      <c r="O43" s="24">
        <v>7800309</v>
      </c>
      <c r="P43" s="24">
        <v>7973173</v>
      </c>
      <c r="Q43" s="24">
        <v>8515457</v>
      </c>
      <c r="R43" s="24">
        <v>24288939</v>
      </c>
      <c r="S43" s="24">
        <v>7745897</v>
      </c>
      <c r="T43" s="24">
        <v>7512568</v>
      </c>
      <c r="U43" s="24">
        <v>18543251</v>
      </c>
      <c r="V43" s="24">
        <v>33801716</v>
      </c>
      <c r="W43" s="24">
        <v>107990049</v>
      </c>
      <c r="X43" s="24">
        <v>111759167</v>
      </c>
      <c r="Y43" s="24">
        <v>-3769118</v>
      </c>
      <c r="Z43" s="6">
        <v>-3.37</v>
      </c>
      <c r="AA43" s="22">
        <v>111759167</v>
      </c>
    </row>
    <row r="44" spans="1:27" ht="12.75">
      <c r="A44" s="5" t="s">
        <v>47</v>
      </c>
      <c r="B44" s="3"/>
      <c r="C44" s="22">
        <v>18865819</v>
      </c>
      <c r="D44" s="22"/>
      <c r="E44" s="23">
        <v>20497358</v>
      </c>
      <c r="F44" s="24">
        <v>24601358</v>
      </c>
      <c r="G44" s="24">
        <v>1013494</v>
      </c>
      <c r="H44" s="24">
        <v>637681</v>
      </c>
      <c r="I44" s="24">
        <v>2441658</v>
      </c>
      <c r="J44" s="24">
        <v>4092833</v>
      </c>
      <c r="K44" s="24">
        <v>1340618</v>
      </c>
      <c r="L44" s="24">
        <v>1518564</v>
      </c>
      <c r="M44" s="24">
        <v>1559601</v>
      </c>
      <c r="N44" s="24">
        <v>4418783</v>
      </c>
      <c r="O44" s="24">
        <v>1261310</v>
      </c>
      <c r="P44" s="24">
        <v>2479376</v>
      </c>
      <c r="Q44" s="24">
        <v>1261693</v>
      </c>
      <c r="R44" s="24">
        <v>5002379</v>
      </c>
      <c r="S44" s="24">
        <v>1279160</v>
      </c>
      <c r="T44" s="24">
        <v>728086</v>
      </c>
      <c r="U44" s="24">
        <v>3055841</v>
      </c>
      <c r="V44" s="24">
        <v>5063087</v>
      </c>
      <c r="W44" s="24">
        <v>18577082</v>
      </c>
      <c r="X44" s="24">
        <v>24601358</v>
      </c>
      <c r="Y44" s="24">
        <v>-6024276</v>
      </c>
      <c r="Z44" s="6">
        <v>-24.49</v>
      </c>
      <c r="AA44" s="22">
        <v>24601358</v>
      </c>
    </row>
    <row r="45" spans="1:27" ht="12.75">
      <c r="A45" s="5" t="s">
        <v>48</v>
      </c>
      <c r="B45" s="3"/>
      <c r="C45" s="25">
        <v>9512218</v>
      </c>
      <c r="D45" s="25"/>
      <c r="E45" s="26">
        <v>14031091</v>
      </c>
      <c r="F45" s="27">
        <v>13691091</v>
      </c>
      <c r="G45" s="27">
        <v>303097</v>
      </c>
      <c r="H45" s="27">
        <v>266830</v>
      </c>
      <c r="I45" s="27">
        <v>1681043</v>
      </c>
      <c r="J45" s="27">
        <v>2250970</v>
      </c>
      <c r="K45" s="27">
        <v>355565</v>
      </c>
      <c r="L45" s="27">
        <v>522278</v>
      </c>
      <c r="M45" s="27">
        <v>606380</v>
      </c>
      <c r="N45" s="27">
        <v>1484223</v>
      </c>
      <c r="O45" s="27">
        <v>336362</v>
      </c>
      <c r="P45" s="27">
        <v>1440634</v>
      </c>
      <c r="Q45" s="27">
        <v>321877</v>
      </c>
      <c r="R45" s="27">
        <v>2098873</v>
      </c>
      <c r="S45" s="27">
        <v>264167</v>
      </c>
      <c r="T45" s="27">
        <v>455631</v>
      </c>
      <c r="U45" s="27">
        <v>783043</v>
      </c>
      <c r="V45" s="27">
        <v>1502841</v>
      </c>
      <c r="W45" s="27">
        <v>7336907</v>
      </c>
      <c r="X45" s="27">
        <v>13691091</v>
      </c>
      <c r="Y45" s="27">
        <v>-6354184</v>
      </c>
      <c r="Z45" s="7">
        <v>-46.41</v>
      </c>
      <c r="AA45" s="25">
        <v>13691091</v>
      </c>
    </row>
    <row r="46" spans="1:27" ht="12.75">
      <c r="A46" s="5" t="s">
        <v>49</v>
      </c>
      <c r="B46" s="3"/>
      <c r="C46" s="22">
        <v>28874378</v>
      </c>
      <c r="D46" s="22"/>
      <c r="E46" s="23">
        <v>26567284</v>
      </c>
      <c r="F46" s="24">
        <v>29530085</v>
      </c>
      <c r="G46" s="24">
        <v>1249364</v>
      </c>
      <c r="H46" s="24">
        <v>1252436</v>
      </c>
      <c r="I46" s="24">
        <v>3692373</v>
      </c>
      <c r="J46" s="24">
        <v>6194173</v>
      </c>
      <c r="K46" s="24">
        <v>1293670</v>
      </c>
      <c r="L46" s="24">
        <v>1812816</v>
      </c>
      <c r="M46" s="24">
        <v>1048481</v>
      </c>
      <c r="N46" s="24">
        <v>4154967</v>
      </c>
      <c r="O46" s="24">
        <v>1544615</v>
      </c>
      <c r="P46" s="24">
        <v>2480193</v>
      </c>
      <c r="Q46" s="24">
        <v>1435127</v>
      </c>
      <c r="R46" s="24">
        <v>5459935</v>
      </c>
      <c r="S46" s="24">
        <v>1136938</v>
      </c>
      <c r="T46" s="24">
        <v>1171503</v>
      </c>
      <c r="U46" s="24">
        <v>2556220</v>
      </c>
      <c r="V46" s="24">
        <v>4864661</v>
      </c>
      <c r="W46" s="24">
        <v>20673736</v>
      </c>
      <c r="X46" s="24">
        <v>29530085</v>
      </c>
      <c r="Y46" s="24">
        <v>-8856349</v>
      </c>
      <c r="Z46" s="6">
        <v>-29.99</v>
      </c>
      <c r="AA46" s="22">
        <v>29530085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315325771</v>
      </c>
      <c r="D48" s="40">
        <f>+D28+D32+D38+D42+D47</f>
        <v>0</v>
      </c>
      <c r="E48" s="41">
        <f t="shared" si="9"/>
        <v>376498007</v>
      </c>
      <c r="F48" s="42">
        <f t="shared" si="9"/>
        <v>394279041</v>
      </c>
      <c r="G48" s="42">
        <f t="shared" si="9"/>
        <v>17591073</v>
      </c>
      <c r="H48" s="42">
        <f t="shared" si="9"/>
        <v>24481163</v>
      </c>
      <c r="I48" s="42">
        <f t="shared" si="9"/>
        <v>39958142</v>
      </c>
      <c r="J48" s="42">
        <f t="shared" si="9"/>
        <v>82030378</v>
      </c>
      <c r="K48" s="42">
        <f t="shared" si="9"/>
        <v>24171098</v>
      </c>
      <c r="L48" s="42">
        <f t="shared" si="9"/>
        <v>27584256</v>
      </c>
      <c r="M48" s="42">
        <f t="shared" si="9"/>
        <v>23113673</v>
      </c>
      <c r="N48" s="42">
        <f t="shared" si="9"/>
        <v>74869027</v>
      </c>
      <c r="O48" s="42">
        <f t="shared" si="9"/>
        <v>23706172</v>
      </c>
      <c r="P48" s="42">
        <f t="shared" si="9"/>
        <v>24747532</v>
      </c>
      <c r="Q48" s="42">
        <f t="shared" si="9"/>
        <v>23110645</v>
      </c>
      <c r="R48" s="42">
        <f t="shared" si="9"/>
        <v>71564349</v>
      </c>
      <c r="S48" s="42">
        <f t="shared" si="9"/>
        <v>20620465</v>
      </c>
      <c r="T48" s="42">
        <f t="shared" si="9"/>
        <v>20437967</v>
      </c>
      <c r="U48" s="42">
        <f t="shared" si="9"/>
        <v>39651915</v>
      </c>
      <c r="V48" s="42">
        <f t="shared" si="9"/>
        <v>80710347</v>
      </c>
      <c r="W48" s="42">
        <f t="shared" si="9"/>
        <v>309174101</v>
      </c>
      <c r="X48" s="42">
        <f t="shared" si="9"/>
        <v>394279041</v>
      </c>
      <c r="Y48" s="42">
        <f t="shared" si="9"/>
        <v>-85104940</v>
      </c>
      <c r="Z48" s="43">
        <f>+IF(X48&lt;&gt;0,+(Y48/X48)*100,0)</f>
        <v>-21.584951557189164</v>
      </c>
      <c r="AA48" s="40">
        <f>+AA28+AA32+AA38+AA42+AA47</f>
        <v>394279041</v>
      </c>
    </row>
    <row r="49" spans="1:27" ht="12.75">
      <c r="A49" s="14" t="s">
        <v>87</v>
      </c>
      <c r="B49" s="15"/>
      <c r="C49" s="44">
        <f aca="true" t="shared" si="10" ref="C49:Y49">+C25-C48</f>
        <v>26546044</v>
      </c>
      <c r="D49" s="44">
        <f>+D25-D48</f>
        <v>0</v>
      </c>
      <c r="E49" s="45">
        <f t="shared" si="10"/>
        <v>15962722</v>
      </c>
      <c r="F49" s="46">
        <f t="shared" si="10"/>
        <v>7854381</v>
      </c>
      <c r="G49" s="46">
        <f t="shared" si="10"/>
        <v>60679948</v>
      </c>
      <c r="H49" s="46">
        <f t="shared" si="10"/>
        <v>-4998229</v>
      </c>
      <c r="I49" s="46">
        <f t="shared" si="10"/>
        <v>-2004223</v>
      </c>
      <c r="J49" s="46">
        <f t="shared" si="10"/>
        <v>53677496</v>
      </c>
      <c r="K49" s="46">
        <f t="shared" si="10"/>
        <v>24312579</v>
      </c>
      <c r="L49" s="46">
        <f t="shared" si="10"/>
        <v>-75486813</v>
      </c>
      <c r="M49" s="46">
        <f t="shared" si="10"/>
        <v>39914389</v>
      </c>
      <c r="N49" s="46">
        <f t="shared" si="10"/>
        <v>-11259845</v>
      </c>
      <c r="O49" s="46">
        <f t="shared" si="10"/>
        <v>4576659</v>
      </c>
      <c r="P49" s="46">
        <f t="shared" si="10"/>
        <v>-5042899</v>
      </c>
      <c r="Q49" s="46">
        <f t="shared" si="10"/>
        <v>8298043</v>
      </c>
      <c r="R49" s="46">
        <f t="shared" si="10"/>
        <v>7831803</v>
      </c>
      <c r="S49" s="46">
        <f t="shared" si="10"/>
        <v>-2023019</v>
      </c>
      <c r="T49" s="46">
        <f t="shared" si="10"/>
        <v>28489837</v>
      </c>
      <c r="U49" s="46">
        <f t="shared" si="10"/>
        <v>-22557789</v>
      </c>
      <c r="V49" s="46">
        <f t="shared" si="10"/>
        <v>3909029</v>
      </c>
      <c r="W49" s="46">
        <f t="shared" si="10"/>
        <v>54158483</v>
      </c>
      <c r="X49" s="46">
        <f>IF(F25=F48,0,X25-X48)</f>
        <v>7854381</v>
      </c>
      <c r="Y49" s="46">
        <f t="shared" si="10"/>
        <v>46304102</v>
      </c>
      <c r="Z49" s="47">
        <f>+IF(X49&lt;&gt;0,+(Y49/X49)*100,0)</f>
        <v>589.5321604592392</v>
      </c>
      <c r="AA49" s="44">
        <f>+AA25-AA48</f>
        <v>7854381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317810891</v>
      </c>
      <c r="D5" s="19">
        <f>SUM(D6:D8)</f>
        <v>0</v>
      </c>
      <c r="E5" s="20">
        <f t="shared" si="0"/>
        <v>333514993</v>
      </c>
      <c r="F5" s="21">
        <f t="shared" si="0"/>
        <v>326714078</v>
      </c>
      <c r="G5" s="21">
        <f t="shared" si="0"/>
        <v>49804958</v>
      </c>
      <c r="H5" s="21">
        <f t="shared" si="0"/>
        <v>23915316</v>
      </c>
      <c r="I5" s="21">
        <f t="shared" si="0"/>
        <v>23034279</v>
      </c>
      <c r="J5" s="21">
        <f t="shared" si="0"/>
        <v>96754553</v>
      </c>
      <c r="K5" s="21">
        <f t="shared" si="0"/>
        <v>24408588</v>
      </c>
      <c r="L5" s="21">
        <f t="shared" si="0"/>
        <v>23690497</v>
      </c>
      <c r="M5" s="21">
        <f t="shared" si="0"/>
        <v>22805113</v>
      </c>
      <c r="N5" s="21">
        <f t="shared" si="0"/>
        <v>70904198</v>
      </c>
      <c r="O5" s="21">
        <f t="shared" si="0"/>
        <v>36378823</v>
      </c>
      <c r="P5" s="21">
        <f t="shared" si="0"/>
        <v>22868442</v>
      </c>
      <c r="Q5" s="21">
        <f t="shared" si="0"/>
        <v>23573047</v>
      </c>
      <c r="R5" s="21">
        <f t="shared" si="0"/>
        <v>82820312</v>
      </c>
      <c r="S5" s="21">
        <f t="shared" si="0"/>
        <v>25442117</v>
      </c>
      <c r="T5" s="21">
        <f t="shared" si="0"/>
        <v>22817166</v>
      </c>
      <c r="U5" s="21">
        <f t="shared" si="0"/>
        <v>25700697</v>
      </c>
      <c r="V5" s="21">
        <f t="shared" si="0"/>
        <v>73959980</v>
      </c>
      <c r="W5" s="21">
        <f t="shared" si="0"/>
        <v>324439043</v>
      </c>
      <c r="X5" s="21">
        <f t="shared" si="0"/>
        <v>326714078</v>
      </c>
      <c r="Y5" s="21">
        <f t="shared" si="0"/>
        <v>-2275035</v>
      </c>
      <c r="Z5" s="4">
        <f>+IF(X5&lt;&gt;0,+(Y5/X5)*100,0)</f>
        <v>-0.6963382214585806</v>
      </c>
      <c r="AA5" s="19">
        <f>SUM(AA6:AA8)</f>
        <v>326714078</v>
      </c>
    </row>
    <row r="6" spans="1:27" ht="12.75">
      <c r="A6" s="5" t="s">
        <v>32</v>
      </c>
      <c r="B6" s="3"/>
      <c r="C6" s="22">
        <v>5600005</v>
      </c>
      <c r="D6" s="22"/>
      <c r="E6" s="23">
        <v>5877000</v>
      </c>
      <c r="F6" s="24">
        <v>5877000</v>
      </c>
      <c r="G6" s="24">
        <v>2448744</v>
      </c>
      <c r="H6" s="24"/>
      <c r="I6" s="24"/>
      <c r="J6" s="24">
        <v>2448744</v>
      </c>
      <c r="K6" s="24"/>
      <c r="L6" s="24"/>
      <c r="M6" s="24"/>
      <c r="N6" s="24"/>
      <c r="O6" s="24">
        <v>1959022</v>
      </c>
      <c r="P6" s="24"/>
      <c r="Q6" s="24"/>
      <c r="R6" s="24">
        <v>1959022</v>
      </c>
      <c r="S6" s="24">
        <v>1469233</v>
      </c>
      <c r="T6" s="24"/>
      <c r="U6" s="24"/>
      <c r="V6" s="24">
        <v>1469233</v>
      </c>
      <c r="W6" s="24">
        <v>5876999</v>
      </c>
      <c r="X6" s="24">
        <v>5877000</v>
      </c>
      <c r="Y6" s="24">
        <v>-1</v>
      </c>
      <c r="Z6" s="6"/>
      <c r="AA6" s="22">
        <v>5877000</v>
      </c>
    </row>
    <row r="7" spans="1:27" ht="12.75">
      <c r="A7" s="5" t="s">
        <v>33</v>
      </c>
      <c r="B7" s="3"/>
      <c r="C7" s="25">
        <v>311940546</v>
      </c>
      <c r="D7" s="25"/>
      <c r="E7" s="26">
        <v>327359209</v>
      </c>
      <c r="F7" s="27">
        <v>320558294</v>
      </c>
      <c r="G7" s="27">
        <v>47356214</v>
      </c>
      <c r="H7" s="27">
        <v>23915316</v>
      </c>
      <c r="I7" s="27">
        <v>23011624</v>
      </c>
      <c r="J7" s="27">
        <v>94283154</v>
      </c>
      <c r="K7" s="27">
        <v>24381908</v>
      </c>
      <c r="L7" s="27">
        <v>23657536</v>
      </c>
      <c r="M7" s="27">
        <v>22794935</v>
      </c>
      <c r="N7" s="27">
        <v>70834379</v>
      </c>
      <c r="O7" s="27">
        <v>34410267</v>
      </c>
      <c r="P7" s="27">
        <v>22860007</v>
      </c>
      <c r="Q7" s="27">
        <v>23564970</v>
      </c>
      <c r="R7" s="27">
        <v>80835244</v>
      </c>
      <c r="S7" s="27">
        <v>23972884</v>
      </c>
      <c r="T7" s="27">
        <v>22817166</v>
      </c>
      <c r="U7" s="27">
        <v>25700697</v>
      </c>
      <c r="V7" s="27">
        <v>72490747</v>
      </c>
      <c r="W7" s="27">
        <v>318443524</v>
      </c>
      <c r="X7" s="27">
        <v>320558294</v>
      </c>
      <c r="Y7" s="27">
        <v>-2114770</v>
      </c>
      <c r="Z7" s="7">
        <v>-0.66</v>
      </c>
      <c r="AA7" s="25">
        <v>320558294</v>
      </c>
    </row>
    <row r="8" spans="1:27" ht="12.75">
      <c r="A8" s="5" t="s">
        <v>34</v>
      </c>
      <c r="B8" s="3"/>
      <c r="C8" s="22">
        <v>270340</v>
      </c>
      <c r="D8" s="22"/>
      <c r="E8" s="23">
        <v>278784</v>
      </c>
      <c r="F8" s="24">
        <v>278784</v>
      </c>
      <c r="G8" s="24"/>
      <c r="H8" s="24"/>
      <c r="I8" s="24">
        <v>22655</v>
      </c>
      <c r="J8" s="24">
        <v>22655</v>
      </c>
      <c r="K8" s="24">
        <v>26680</v>
      </c>
      <c r="L8" s="24">
        <v>32961</v>
      </c>
      <c r="M8" s="24">
        <v>10178</v>
      </c>
      <c r="N8" s="24">
        <v>69819</v>
      </c>
      <c r="O8" s="24">
        <v>9534</v>
      </c>
      <c r="P8" s="24">
        <v>8435</v>
      </c>
      <c r="Q8" s="24">
        <v>8077</v>
      </c>
      <c r="R8" s="24">
        <v>26046</v>
      </c>
      <c r="S8" s="24"/>
      <c r="T8" s="24"/>
      <c r="U8" s="24"/>
      <c r="V8" s="24"/>
      <c r="W8" s="24">
        <v>118520</v>
      </c>
      <c r="X8" s="24">
        <v>278784</v>
      </c>
      <c r="Y8" s="24">
        <v>-160264</v>
      </c>
      <c r="Z8" s="6">
        <v>-57.49</v>
      </c>
      <c r="AA8" s="22">
        <v>278784</v>
      </c>
    </row>
    <row r="9" spans="1:27" ht="12.75">
      <c r="A9" s="2" t="s">
        <v>35</v>
      </c>
      <c r="B9" s="3"/>
      <c r="C9" s="19">
        <f aca="true" t="shared" si="1" ref="C9:Y9">SUM(C10:C14)</f>
        <v>89408505</v>
      </c>
      <c r="D9" s="19">
        <f>SUM(D10:D14)</f>
        <v>0</v>
      </c>
      <c r="E9" s="20">
        <f t="shared" si="1"/>
        <v>57879944</v>
      </c>
      <c r="F9" s="21">
        <f t="shared" si="1"/>
        <v>55762266</v>
      </c>
      <c r="G9" s="21">
        <f t="shared" si="1"/>
        <v>1350996</v>
      </c>
      <c r="H9" s="21">
        <f t="shared" si="1"/>
        <v>3367975</v>
      </c>
      <c r="I9" s="21">
        <f t="shared" si="1"/>
        <v>4389010</v>
      </c>
      <c r="J9" s="21">
        <f t="shared" si="1"/>
        <v>9107981</v>
      </c>
      <c r="K9" s="21">
        <f t="shared" si="1"/>
        <v>1960715</v>
      </c>
      <c r="L9" s="21">
        <f t="shared" si="1"/>
        <v>1944161</v>
      </c>
      <c r="M9" s="21">
        <f t="shared" si="1"/>
        <v>7749995</v>
      </c>
      <c r="N9" s="21">
        <f t="shared" si="1"/>
        <v>11654871</v>
      </c>
      <c r="O9" s="21">
        <f t="shared" si="1"/>
        <v>2408410</v>
      </c>
      <c r="P9" s="21">
        <f t="shared" si="1"/>
        <v>1621851</v>
      </c>
      <c r="Q9" s="21">
        <f t="shared" si="1"/>
        <v>9633570</v>
      </c>
      <c r="R9" s="21">
        <f t="shared" si="1"/>
        <v>13663831</v>
      </c>
      <c r="S9" s="21">
        <f t="shared" si="1"/>
        <v>1208303</v>
      </c>
      <c r="T9" s="21">
        <f t="shared" si="1"/>
        <v>891549</v>
      </c>
      <c r="U9" s="21">
        <f t="shared" si="1"/>
        <v>11707610</v>
      </c>
      <c r="V9" s="21">
        <f t="shared" si="1"/>
        <v>13807462</v>
      </c>
      <c r="W9" s="21">
        <f t="shared" si="1"/>
        <v>48234145</v>
      </c>
      <c r="X9" s="21">
        <f t="shared" si="1"/>
        <v>55762266</v>
      </c>
      <c r="Y9" s="21">
        <f t="shared" si="1"/>
        <v>-7528121</v>
      </c>
      <c r="Z9" s="4">
        <f>+IF(X9&lt;&gt;0,+(Y9/X9)*100,0)</f>
        <v>-13.50038572679238</v>
      </c>
      <c r="AA9" s="19">
        <f>SUM(AA10:AA14)</f>
        <v>55762266</v>
      </c>
    </row>
    <row r="10" spans="1:27" ht="12.75">
      <c r="A10" s="5" t="s">
        <v>36</v>
      </c>
      <c r="B10" s="3"/>
      <c r="C10" s="22">
        <v>8419469</v>
      </c>
      <c r="D10" s="22"/>
      <c r="E10" s="23">
        <v>8662164</v>
      </c>
      <c r="F10" s="24">
        <v>9409848</v>
      </c>
      <c r="G10" s="24">
        <v>68832</v>
      </c>
      <c r="H10" s="24">
        <v>2331061</v>
      </c>
      <c r="I10" s="24">
        <v>-921246</v>
      </c>
      <c r="J10" s="24">
        <v>1478647</v>
      </c>
      <c r="K10" s="24">
        <v>638359</v>
      </c>
      <c r="L10" s="24">
        <v>674278</v>
      </c>
      <c r="M10" s="24">
        <v>1255164</v>
      </c>
      <c r="N10" s="24">
        <v>2567801</v>
      </c>
      <c r="O10" s="24">
        <v>692338</v>
      </c>
      <c r="P10" s="24">
        <v>677584</v>
      </c>
      <c r="Q10" s="24">
        <v>652465</v>
      </c>
      <c r="R10" s="24">
        <v>2022387</v>
      </c>
      <c r="S10" s="24">
        <v>584819</v>
      </c>
      <c r="T10" s="24">
        <v>630327</v>
      </c>
      <c r="U10" s="24">
        <v>762921</v>
      </c>
      <c r="V10" s="24">
        <v>1978067</v>
      </c>
      <c r="W10" s="24">
        <v>8046902</v>
      </c>
      <c r="X10" s="24">
        <v>9409848</v>
      </c>
      <c r="Y10" s="24">
        <v>-1362946</v>
      </c>
      <c r="Z10" s="6">
        <v>-14.48</v>
      </c>
      <c r="AA10" s="22">
        <v>9409848</v>
      </c>
    </row>
    <row r="11" spans="1:27" ht="12.75">
      <c r="A11" s="5" t="s">
        <v>37</v>
      </c>
      <c r="B11" s="3"/>
      <c r="C11" s="22">
        <v>10196706</v>
      </c>
      <c r="D11" s="22"/>
      <c r="E11" s="23">
        <v>12435244</v>
      </c>
      <c r="F11" s="24">
        <v>7920248</v>
      </c>
      <c r="G11" s="24">
        <v>443788</v>
      </c>
      <c r="H11" s="24">
        <v>913188</v>
      </c>
      <c r="I11" s="24">
        <v>1178229</v>
      </c>
      <c r="J11" s="24">
        <v>2535205</v>
      </c>
      <c r="K11" s="24">
        <v>958350</v>
      </c>
      <c r="L11" s="24">
        <v>966170</v>
      </c>
      <c r="M11" s="24">
        <v>1094091</v>
      </c>
      <c r="N11" s="24">
        <v>3018611</v>
      </c>
      <c r="O11" s="24">
        <v>1062794</v>
      </c>
      <c r="P11" s="24">
        <v>606932</v>
      </c>
      <c r="Q11" s="24">
        <v>488252</v>
      </c>
      <c r="R11" s="24">
        <v>2157978</v>
      </c>
      <c r="S11" s="24">
        <v>-44335</v>
      </c>
      <c r="T11" s="24">
        <v>-6534</v>
      </c>
      <c r="U11" s="24">
        <v>-49128</v>
      </c>
      <c r="V11" s="24">
        <v>-99997</v>
      </c>
      <c r="W11" s="24">
        <v>7611797</v>
      </c>
      <c r="X11" s="24">
        <v>7920248</v>
      </c>
      <c r="Y11" s="24">
        <v>-308451</v>
      </c>
      <c r="Z11" s="6">
        <v>-3.89</v>
      </c>
      <c r="AA11" s="22">
        <v>7920248</v>
      </c>
    </row>
    <row r="12" spans="1:27" ht="12.75">
      <c r="A12" s="5" t="s">
        <v>38</v>
      </c>
      <c r="B12" s="3"/>
      <c r="C12" s="22">
        <v>24570321</v>
      </c>
      <c r="D12" s="22"/>
      <c r="E12" s="23">
        <v>34880157</v>
      </c>
      <c r="F12" s="24">
        <v>22169513</v>
      </c>
      <c r="G12" s="24">
        <v>175349</v>
      </c>
      <c r="H12" s="24">
        <v>101482</v>
      </c>
      <c r="I12" s="24">
        <v>4100088</v>
      </c>
      <c r="J12" s="24">
        <v>4376919</v>
      </c>
      <c r="K12" s="24">
        <v>277736</v>
      </c>
      <c r="L12" s="24">
        <v>282628</v>
      </c>
      <c r="M12" s="24">
        <v>5380059</v>
      </c>
      <c r="N12" s="24">
        <v>5940423</v>
      </c>
      <c r="O12" s="24">
        <v>120669</v>
      </c>
      <c r="P12" s="24">
        <v>317131</v>
      </c>
      <c r="Q12" s="24">
        <v>8474363</v>
      </c>
      <c r="R12" s="24">
        <v>8912163</v>
      </c>
      <c r="S12" s="24">
        <v>264980</v>
      </c>
      <c r="T12" s="24">
        <v>2752</v>
      </c>
      <c r="U12" s="24">
        <v>4422852</v>
      </c>
      <c r="V12" s="24">
        <v>4690584</v>
      </c>
      <c r="W12" s="24">
        <v>23920089</v>
      </c>
      <c r="X12" s="24">
        <v>22169513</v>
      </c>
      <c r="Y12" s="24">
        <v>1750576</v>
      </c>
      <c r="Z12" s="6">
        <v>7.9</v>
      </c>
      <c r="AA12" s="22">
        <v>22169513</v>
      </c>
    </row>
    <row r="13" spans="1:27" ht="12.75">
      <c r="A13" s="5" t="s">
        <v>39</v>
      </c>
      <c r="B13" s="3"/>
      <c r="C13" s="22">
        <v>46222009</v>
      </c>
      <c r="D13" s="22"/>
      <c r="E13" s="23">
        <v>1902379</v>
      </c>
      <c r="F13" s="24">
        <v>16262657</v>
      </c>
      <c r="G13" s="24">
        <v>663027</v>
      </c>
      <c r="H13" s="24">
        <v>22244</v>
      </c>
      <c r="I13" s="24">
        <v>31939</v>
      </c>
      <c r="J13" s="24">
        <v>717210</v>
      </c>
      <c r="K13" s="24">
        <v>86270</v>
      </c>
      <c r="L13" s="24">
        <v>21085</v>
      </c>
      <c r="M13" s="24">
        <v>20681</v>
      </c>
      <c r="N13" s="24">
        <v>128036</v>
      </c>
      <c r="O13" s="24">
        <v>532609</v>
      </c>
      <c r="P13" s="24">
        <v>20204</v>
      </c>
      <c r="Q13" s="24">
        <v>18490</v>
      </c>
      <c r="R13" s="24">
        <v>571303</v>
      </c>
      <c r="S13" s="24">
        <v>402839</v>
      </c>
      <c r="T13" s="24">
        <v>265004</v>
      </c>
      <c r="U13" s="24">
        <v>6570965</v>
      </c>
      <c r="V13" s="24">
        <v>7238808</v>
      </c>
      <c r="W13" s="24">
        <v>8655357</v>
      </c>
      <c r="X13" s="24">
        <v>16262657</v>
      </c>
      <c r="Y13" s="24">
        <v>-7607300</v>
      </c>
      <c r="Z13" s="6">
        <v>-46.78</v>
      </c>
      <c r="AA13" s="22">
        <v>16262657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29905366</v>
      </c>
      <c r="D15" s="19">
        <f>SUM(D16:D18)</f>
        <v>0</v>
      </c>
      <c r="E15" s="20">
        <f t="shared" si="2"/>
        <v>25915140</v>
      </c>
      <c r="F15" s="21">
        <f t="shared" si="2"/>
        <v>25103194</v>
      </c>
      <c r="G15" s="21">
        <f t="shared" si="2"/>
        <v>1401121</v>
      </c>
      <c r="H15" s="21">
        <f t="shared" si="2"/>
        <v>1298134</v>
      </c>
      <c r="I15" s="21">
        <f t="shared" si="2"/>
        <v>1316812</v>
      </c>
      <c r="J15" s="21">
        <f t="shared" si="2"/>
        <v>4016067</v>
      </c>
      <c r="K15" s="21">
        <f t="shared" si="2"/>
        <v>1573584</v>
      </c>
      <c r="L15" s="21">
        <f t="shared" si="2"/>
        <v>1085790</v>
      </c>
      <c r="M15" s="21">
        <f t="shared" si="2"/>
        <v>1362908</v>
      </c>
      <c r="N15" s="21">
        <f t="shared" si="2"/>
        <v>4022282</v>
      </c>
      <c r="O15" s="21">
        <f t="shared" si="2"/>
        <v>1923328</v>
      </c>
      <c r="P15" s="21">
        <f t="shared" si="2"/>
        <v>1467256</v>
      </c>
      <c r="Q15" s="21">
        <f t="shared" si="2"/>
        <v>1347749</v>
      </c>
      <c r="R15" s="21">
        <f t="shared" si="2"/>
        <v>4738333</v>
      </c>
      <c r="S15" s="21">
        <f t="shared" si="2"/>
        <v>250982</v>
      </c>
      <c r="T15" s="21">
        <f t="shared" si="2"/>
        <v>356034</v>
      </c>
      <c r="U15" s="21">
        <f t="shared" si="2"/>
        <v>1228783</v>
      </c>
      <c r="V15" s="21">
        <f t="shared" si="2"/>
        <v>1835799</v>
      </c>
      <c r="W15" s="21">
        <f t="shared" si="2"/>
        <v>14612481</v>
      </c>
      <c r="X15" s="21">
        <f t="shared" si="2"/>
        <v>25103194</v>
      </c>
      <c r="Y15" s="21">
        <f t="shared" si="2"/>
        <v>-10490713</v>
      </c>
      <c r="Z15" s="4">
        <f>+IF(X15&lt;&gt;0,+(Y15/X15)*100,0)</f>
        <v>-41.79035145886217</v>
      </c>
      <c r="AA15" s="19">
        <f>SUM(AA16:AA18)</f>
        <v>25103194</v>
      </c>
    </row>
    <row r="16" spans="1:27" ht="12.75">
      <c r="A16" s="5" t="s">
        <v>42</v>
      </c>
      <c r="B16" s="3"/>
      <c r="C16" s="22">
        <v>13044245</v>
      </c>
      <c r="D16" s="22"/>
      <c r="E16" s="23">
        <v>10047635</v>
      </c>
      <c r="F16" s="24">
        <v>12704430</v>
      </c>
      <c r="G16" s="24">
        <v>843320</v>
      </c>
      <c r="H16" s="24">
        <v>307310</v>
      </c>
      <c r="I16" s="24">
        <v>633061</v>
      </c>
      <c r="J16" s="24">
        <v>1783691</v>
      </c>
      <c r="K16" s="24">
        <v>743178</v>
      </c>
      <c r="L16" s="24">
        <v>507854</v>
      </c>
      <c r="M16" s="24">
        <v>476386</v>
      </c>
      <c r="N16" s="24">
        <v>1727418</v>
      </c>
      <c r="O16" s="24">
        <v>1225493</v>
      </c>
      <c r="P16" s="24">
        <v>694543</v>
      </c>
      <c r="Q16" s="24">
        <v>401488</v>
      </c>
      <c r="R16" s="24">
        <v>2321524</v>
      </c>
      <c r="S16" s="24">
        <v>297656</v>
      </c>
      <c r="T16" s="24">
        <v>356034</v>
      </c>
      <c r="U16" s="24">
        <v>541771</v>
      </c>
      <c r="V16" s="24">
        <v>1195461</v>
      </c>
      <c r="W16" s="24">
        <v>7028094</v>
      </c>
      <c r="X16" s="24">
        <v>12704430</v>
      </c>
      <c r="Y16" s="24">
        <v>-5676336</v>
      </c>
      <c r="Z16" s="6">
        <v>-44.68</v>
      </c>
      <c r="AA16" s="22">
        <v>12704430</v>
      </c>
    </row>
    <row r="17" spans="1:27" ht="12.75">
      <c r="A17" s="5" t="s">
        <v>43</v>
      </c>
      <c r="B17" s="3"/>
      <c r="C17" s="22">
        <v>16861121</v>
      </c>
      <c r="D17" s="22"/>
      <c r="E17" s="23">
        <v>15867505</v>
      </c>
      <c r="F17" s="24">
        <v>12398764</v>
      </c>
      <c r="G17" s="24">
        <v>557801</v>
      </c>
      <c r="H17" s="24">
        <v>990824</v>
      </c>
      <c r="I17" s="24">
        <v>683751</v>
      </c>
      <c r="J17" s="24">
        <v>2232376</v>
      </c>
      <c r="K17" s="24">
        <v>830406</v>
      </c>
      <c r="L17" s="24">
        <v>577936</v>
      </c>
      <c r="M17" s="24">
        <v>886522</v>
      </c>
      <c r="N17" s="24">
        <v>2294864</v>
      </c>
      <c r="O17" s="24">
        <v>697835</v>
      </c>
      <c r="P17" s="24">
        <v>772713</v>
      </c>
      <c r="Q17" s="24">
        <v>946261</v>
      </c>
      <c r="R17" s="24">
        <v>2416809</v>
      </c>
      <c r="S17" s="24">
        <v>-46674</v>
      </c>
      <c r="T17" s="24"/>
      <c r="U17" s="24">
        <v>687012</v>
      </c>
      <c r="V17" s="24">
        <v>640338</v>
      </c>
      <c r="W17" s="24">
        <v>7584387</v>
      </c>
      <c r="X17" s="24">
        <v>12398764</v>
      </c>
      <c r="Y17" s="24">
        <v>-4814377</v>
      </c>
      <c r="Z17" s="6">
        <v>-38.83</v>
      </c>
      <c r="AA17" s="22">
        <v>12398764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685886968</v>
      </c>
      <c r="D19" s="19">
        <f>SUM(D20:D23)</f>
        <v>0</v>
      </c>
      <c r="E19" s="20">
        <f t="shared" si="3"/>
        <v>772581529</v>
      </c>
      <c r="F19" s="21">
        <f t="shared" si="3"/>
        <v>765472597</v>
      </c>
      <c r="G19" s="21">
        <f t="shared" si="3"/>
        <v>56252639</v>
      </c>
      <c r="H19" s="21">
        <f t="shared" si="3"/>
        <v>58005694</v>
      </c>
      <c r="I19" s="21">
        <f t="shared" si="3"/>
        <v>57433093</v>
      </c>
      <c r="J19" s="21">
        <f t="shared" si="3"/>
        <v>171691426</v>
      </c>
      <c r="K19" s="21">
        <f t="shared" si="3"/>
        <v>57759137</v>
      </c>
      <c r="L19" s="21">
        <f t="shared" si="3"/>
        <v>64766733</v>
      </c>
      <c r="M19" s="21">
        <f t="shared" si="3"/>
        <v>57118386</v>
      </c>
      <c r="N19" s="21">
        <f t="shared" si="3"/>
        <v>179644256</v>
      </c>
      <c r="O19" s="21">
        <f t="shared" si="3"/>
        <v>73615918</v>
      </c>
      <c r="P19" s="21">
        <f t="shared" si="3"/>
        <v>62926705</v>
      </c>
      <c r="Q19" s="21">
        <f t="shared" si="3"/>
        <v>62885050</v>
      </c>
      <c r="R19" s="21">
        <f t="shared" si="3"/>
        <v>199427673</v>
      </c>
      <c r="S19" s="21">
        <f t="shared" si="3"/>
        <v>75572246</v>
      </c>
      <c r="T19" s="21">
        <f t="shared" si="3"/>
        <v>53156424</v>
      </c>
      <c r="U19" s="21">
        <f t="shared" si="3"/>
        <v>56868780</v>
      </c>
      <c r="V19" s="21">
        <f t="shared" si="3"/>
        <v>185597450</v>
      </c>
      <c r="W19" s="21">
        <f t="shared" si="3"/>
        <v>736360805</v>
      </c>
      <c r="X19" s="21">
        <f t="shared" si="3"/>
        <v>765472597</v>
      </c>
      <c r="Y19" s="21">
        <f t="shared" si="3"/>
        <v>-29111792</v>
      </c>
      <c r="Z19" s="4">
        <f>+IF(X19&lt;&gt;0,+(Y19/X19)*100,0)</f>
        <v>-3.8031135424172477</v>
      </c>
      <c r="AA19" s="19">
        <f>SUM(AA20:AA23)</f>
        <v>765472597</v>
      </c>
    </row>
    <row r="20" spans="1:27" ht="12.75">
      <c r="A20" s="5" t="s">
        <v>46</v>
      </c>
      <c r="B20" s="3"/>
      <c r="C20" s="22">
        <v>311455526</v>
      </c>
      <c r="D20" s="22"/>
      <c r="E20" s="23">
        <v>369462704</v>
      </c>
      <c r="F20" s="24">
        <v>348467455</v>
      </c>
      <c r="G20" s="24">
        <v>22598904</v>
      </c>
      <c r="H20" s="24">
        <v>30187504</v>
      </c>
      <c r="I20" s="24">
        <v>29567140</v>
      </c>
      <c r="J20" s="24">
        <v>82353548</v>
      </c>
      <c r="K20" s="24">
        <v>28355059</v>
      </c>
      <c r="L20" s="24">
        <v>26814955</v>
      </c>
      <c r="M20" s="24">
        <v>26908852</v>
      </c>
      <c r="N20" s="24">
        <v>82078866</v>
      </c>
      <c r="O20" s="24">
        <v>28435426</v>
      </c>
      <c r="P20" s="24">
        <v>26701930</v>
      </c>
      <c r="Q20" s="24">
        <v>28352632</v>
      </c>
      <c r="R20" s="24">
        <v>83489988</v>
      </c>
      <c r="S20" s="24">
        <v>29657144</v>
      </c>
      <c r="T20" s="24">
        <v>26254620</v>
      </c>
      <c r="U20" s="24">
        <v>28473882</v>
      </c>
      <c r="V20" s="24">
        <v>84385646</v>
      </c>
      <c r="W20" s="24">
        <v>332308048</v>
      </c>
      <c r="X20" s="24">
        <v>348467455</v>
      </c>
      <c r="Y20" s="24">
        <v>-16159407</v>
      </c>
      <c r="Z20" s="6">
        <v>-4.64</v>
      </c>
      <c r="AA20" s="22">
        <v>348467455</v>
      </c>
    </row>
    <row r="21" spans="1:27" ht="12.75">
      <c r="A21" s="5" t="s">
        <v>47</v>
      </c>
      <c r="B21" s="3"/>
      <c r="C21" s="22">
        <v>200183330</v>
      </c>
      <c r="D21" s="22"/>
      <c r="E21" s="23">
        <v>198138627</v>
      </c>
      <c r="F21" s="24">
        <v>203604607</v>
      </c>
      <c r="G21" s="24">
        <v>9143802</v>
      </c>
      <c r="H21" s="24">
        <v>15160018</v>
      </c>
      <c r="I21" s="24">
        <v>15073450</v>
      </c>
      <c r="J21" s="24">
        <v>39377270</v>
      </c>
      <c r="K21" s="24">
        <v>15054902</v>
      </c>
      <c r="L21" s="24">
        <v>14572771</v>
      </c>
      <c r="M21" s="24">
        <v>15163719</v>
      </c>
      <c r="N21" s="24">
        <v>44791392</v>
      </c>
      <c r="O21" s="24">
        <v>21658014</v>
      </c>
      <c r="P21" s="24">
        <v>16778733</v>
      </c>
      <c r="Q21" s="24">
        <v>16523910</v>
      </c>
      <c r="R21" s="24">
        <v>54960657</v>
      </c>
      <c r="S21" s="24">
        <v>21702989</v>
      </c>
      <c r="T21" s="24">
        <v>14631048</v>
      </c>
      <c r="U21" s="24">
        <v>14983363</v>
      </c>
      <c r="V21" s="24">
        <v>51317400</v>
      </c>
      <c r="W21" s="24">
        <v>190446719</v>
      </c>
      <c r="X21" s="24">
        <v>203604607</v>
      </c>
      <c r="Y21" s="24">
        <v>-13157888</v>
      </c>
      <c r="Z21" s="6">
        <v>-6.46</v>
      </c>
      <c r="AA21" s="22">
        <v>203604607</v>
      </c>
    </row>
    <row r="22" spans="1:27" ht="12.75">
      <c r="A22" s="5" t="s">
        <v>48</v>
      </c>
      <c r="B22" s="3"/>
      <c r="C22" s="25">
        <v>75082910</v>
      </c>
      <c r="D22" s="25"/>
      <c r="E22" s="26">
        <v>88014159</v>
      </c>
      <c r="F22" s="27">
        <v>83240256</v>
      </c>
      <c r="G22" s="27">
        <v>10886991</v>
      </c>
      <c r="H22" s="27">
        <v>6105947</v>
      </c>
      <c r="I22" s="27">
        <v>6330216</v>
      </c>
      <c r="J22" s="27">
        <v>23323154</v>
      </c>
      <c r="K22" s="27">
        <v>6127267</v>
      </c>
      <c r="L22" s="27">
        <v>6492301</v>
      </c>
      <c r="M22" s="27">
        <v>5933726</v>
      </c>
      <c r="N22" s="27">
        <v>18553294</v>
      </c>
      <c r="O22" s="27">
        <v>9402153</v>
      </c>
      <c r="P22" s="27">
        <v>6712440</v>
      </c>
      <c r="Q22" s="27">
        <v>6251662</v>
      </c>
      <c r="R22" s="27">
        <v>22366255</v>
      </c>
      <c r="S22" s="27">
        <v>8069022</v>
      </c>
      <c r="T22" s="27">
        <v>5807553</v>
      </c>
      <c r="U22" s="27">
        <v>5809025</v>
      </c>
      <c r="V22" s="27">
        <v>19685600</v>
      </c>
      <c r="W22" s="27">
        <v>83928303</v>
      </c>
      <c r="X22" s="27">
        <v>83240256</v>
      </c>
      <c r="Y22" s="27">
        <v>688047</v>
      </c>
      <c r="Z22" s="7">
        <v>0.83</v>
      </c>
      <c r="AA22" s="25">
        <v>83240256</v>
      </c>
    </row>
    <row r="23" spans="1:27" ht="12.75">
      <c r="A23" s="5" t="s">
        <v>49</v>
      </c>
      <c r="B23" s="3"/>
      <c r="C23" s="22">
        <v>99165202</v>
      </c>
      <c r="D23" s="22"/>
      <c r="E23" s="23">
        <v>116966039</v>
      </c>
      <c r="F23" s="24">
        <v>130160279</v>
      </c>
      <c r="G23" s="24">
        <v>13622942</v>
      </c>
      <c r="H23" s="24">
        <v>6552225</v>
      </c>
      <c r="I23" s="24">
        <v>6462287</v>
      </c>
      <c r="J23" s="24">
        <v>26637454</v>
      </c>
      <c r="K23" s="24">
        <v>8221909</v>
      </c>
      <c r="L23" s="24">
        <v>16886706</v>
      </c>
      <c r="M23" s="24">
        <v>9112089</v>
      </c>
      <c r="N23" s="24">
        <v>34220704</v>
      </c>
      <c r="O23" s="24">
        <v>14120325</v>
      </c>
      <c r="P23" s="24">
        <v>12733602</v>
      </c>
      <c r="Q23" s="24">
        <v>11756846</v>
      </c>
      <c r="R23" s="24">
        <v>38610773</v>
      </c>
      <c r="S23" s="24">
        <v>16143091</v>
      </c>
      <c r="T23" s="24">
        <v>6463203</v>
      </c>
      <c r="U23" s="24">
        <v>7602510</v>
      </c>
      <c r="V23" s="24">
        <v>30208804</v>
      </c>
      <c r="W23" s="24">
        <v>129677735</v>
      </c>
      <c r="X23" s="24">
        <v>130160279</v>
      </c>
      <c r="Y23" s="24">
        <v>-482544</v>
      </c>
      <c r="Z23" s="6">
        <v>-0.37</v>
      </c>
      <c r="AA23" s="22">
        <v>130160279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1123011730</v>
      </c>
      <c r="D25" s="40">
        <f>+D5+D9+D15+D19+D24</f>
        <v>0</v>
      </c>
      <c r="E25" s="41">
        <f t="shared" si="4"/>
        <v>1189891606</v>
      </c>
      <c r="F25" s="42">
        <f t="shared" si="4"/>
        <v>1173052135</v>
      </c>
      <c r="G25" s="42">
        <f t="shared" si="4"/>
        <v>108809714</v>
      </c>
      <c r="H25" s="42">
        <f t="shared" si="4"/>
        <v>86587119</v>
      </c>
      <c r="I25" s="42">
        <f t="shared" si="4"/>
        <v>86173194</v>
      </c>
      <c r="J25" s="42">
        <f t="shared" si="4"/>
        <v>281570027</v>
      </c>
      <c r="K25" s="42">
        <f t="shared" si="4"/>
        <v>85702024</v>
      </c>
      <c r="L25" s="42">
        <f t="shared" si="4"/>
        <v>91487181</v>
      </c>
      <c r="M25" s="42">
        <f t="shared" si="4"/>
        <v>89036402</v>
      </c>
      <c r="N25" s="42">
        <f t="shared" si="4"/>
        <v>266225607</v>
      </c>
      <c r="O25" s="42">
        <f t="shared" si="4"/>
        <v>114326479</v>
      </c>
      <c r="P25" s="42">
        <f t="shared" si="4"/>
        <v>88884254</v>
      </c>
      <c r="Q25" s="42">
        <f t="shared" si="4"/>
        <v>97439416</v>
      </c>
      <c r="R25" s="42">
        <f t="shared" si="4"/>
        <v>300650149</v>
      </c>
      <c r="S25" s="42">
        <f t="shared" si="4"/>
        <v>102473648</v>
      </c>
      <c r="T25" s="42">
        <f t="shared" si="4"/>
        <v>77221173</v>
      </c>
      <c r="U25" s="42">
        <f t="shared" si="4"/>
        <v>95505870</v>
      </c>
      <c r="V25" s="42">
        <f t="shared" si="4"/>
        <v>275200691</v>
      </c>
      <c r="W25" s="42">
        <f t="shared" si="4"/>
        <v>1123646474</v>
      </c>
      <c r="X25" s="42">
        <f t="shared" si="4"/>
        <v>1173052135</v>
      </c>
      <c r="Y25" s="42">
        <f t="shared" si="4"/>
        <v>-49405661</v>
      </c>
      <c r="Z25" s="43">
        <f>+IF(X25&lt;&gt;0,+(Y25/X25)*100,0)</f>
        <v>-4.211719115109918</v>
      </c>
      <c r="AA25" s="40">
        <f>+AA5+AA9+AA15+AA19+AA24</f>
        <v>1173052135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203598632</v>
      </c>
      <c r="D28" s="19">
        <f>SUM(D29:D31)</f>
        <v>0</v>
      </c>
      <c r="E28" s="20">
        <f t="shared" si="5"/>
        <v>256520008</v>
      </c>
      <c r="F28" s="21">
        <f t="shared" si="5"/>
        <v>237495037</v>
      </c>
      <c r="G28" s="21">
        <f t="shared" si="5"/>
        <v>14387684</v>
      </c>
      <c r="H28" s="21">
        <f t="shared" si="5"/>
        <v>12525874</v>
      </c>
      <c r="I28" s="21">
        <f t="shared" si="5"/>
        <v>14609784</v>
      </c>
      <c r="J28" s="21">
        <f t="shared" si="5"/>
        <v>41523342</v>
      </c>
      <c r="K28" s="21">
        <f t="shared" si="5"/>
        <v>22298301</v>
      </c>
      <c r="L28" s="21">
        <f t="shared" si="5"/>
        <v>18703810</v>
      </c>
      <c r="M28" s="21">
        <f t="shared" si="5"/>
        <v>20408850</v>
      </c>
      <c r="N28" s="21">
        <f t="shared" si="5"/>
        <v>61410961</v>
      </c>
      <c r="O28" s="21">
        <f t="shared" si="5"/>
        <v>15305222</v>
      </c>
      <c r="P28" s="21">
        <f t="shared" si="5"/>
        <v>14972869</v>
      </c>
      <c r="Q28" s="21">
        <f t="shared" si="5"/>
        <v>21062781</v>
      </c>
      <c r="R28" s="21">
        <f t="shared" si="5"/>
        <v>51340872</v>
      </c>
      <c r="S28" s="21">
        <f t="shared" si="5"/>
        <v>17817291</v>
      </c>
      <c r="T28" s="21">
        <f t="shared" si="5"/>
        <v>15443084</v>
      </c>
      <c r="U28" s="21">
        <f t="shared" si="5"/>
        <v>15098648</v>
      </c>
      <c r="V28" s="21">
        <f t="shared" si="5"/>
        <v>48359023</v>
      </c>
      <c r="W28" s="21">
        <f t="shared" si="5"/>
        <v>202634198</v>
      </c>
      <c r="X28" s="21">
        <f t="shared" si="5"/>
        <v>237495037</v>
      </c>
      <c r="Y28" s="21">
        <f t="shared" si="5"/>
        <v>-34860839</v>
      </c>
      <c r="Z28" s="4">
        <f>+IF(X28&lt;&gt;0,+(Y28/X28)*100,0)</f>
        <v>-14.678554735440642</v>
      </c>
      <c r="AA28" s="19">
        <f>SUM(AA29:AA31)</f>
        <v>237495037</v>
      </c>
    </row>
    <row r="29" spans="1:27" ht="12.75">
      <c r="A29" s="5" t="s">
        <v>32</v>
      </c>
      <c r="B29" s="3"/>
      <c r="C29" s="22">
        <v>25737320</v>
      </c>
      <c r="D29" s="22"/>
      <c r="E29" s="23">
        <v>18003056</v>
      </c>
      <c r="F29" s="24">
        <v>24366989</v>
      </c>
      <c r="G29" s="24">
        <v>1280712</v>
      </c>
      <c r="H29" s="24">
        <v>1273998</v>
      </c>
      <c r="I29" s="24">
        <v>1284775</v>
      </c>
      <c r="J29" s="24">
        <v>3839485</v>
      </c>
      <c r="K29" s="24">
        <v>3681049</v>
      </c>
      <c r="L29" s="24">
        <v>1875922</v>
      </c>
      <c r="M29" s="24">
        <v>1800854</v>
      </c>
      <c r="N29" s="24">
        <v>7357825</v>
      </c>
      <c r="O29" s="24">
        <v>1864163</v>
      </c>
      <c r="P29" s="24">
        <v>1886128</v>
      </c>
      <c r="Q29" s="24">
        <v>1878969</v>
      </c>
      <c r="R29" s="24">
        <v>5629260</v>
      </c>
      <c r="S29" s="24">
        <v>1984895</v>
      </c>
      <c r="T29" s="24">
        <v>2308383</v>
      </c>
      <c r="U29" s="24">
        <v>1897814</v>
      </c>
      <c r="V29" s="24">
        <v>6191092</v>
      </c>
      <c r="W29" s="24">
        <v>23017662</v>
      </c>
      <c r="X29" s="24">
        <v>24366989</v>
      </c>
      <c r="Y29" s="24">
        <v>-1349327</v>
      </c>
      <c r="Z29" s="6">
        <v>-5.54</v>
      </c>
      <c r="AA29" s="22">
        <v>24366989</v>
      </c>
    </row>
    <row r="30" spans="1:27" ht="12.75">
      <c r="A30" s="5" t="s">
        <v>33</v>
      </c>
      <c r="B30" s="3"/>
      <c r="C30" s="25">
        <v>175049426</v>
      </c>
      <c r="D30" s="25"/>
      <c r="E30" s="26">
        <v>234692114</v>
      </c>
      <c r="F30" s="27">
        <v>210080873</v>
      </c>
      <c r="G30" s="27">
        <v>12912163</v>
      </c>
      <c r="H30" s="27">
        <v>11062328</v>
      </c>
      <c r="I30" s="27">
        <v>13113647</v>
      </c>
      <c r="J30" s="27">
        <v>37088138</v>
      </c>
      <c r="K30" s="27">
        <v>18399265</v>
      </c>
      <c r="L30" s="27">
        <v>16519212</v>
      </c>
      <c r="M30" s="27">
        <v>18369783</v>
      </c>
      <c r="N30" s="27">
        <v>53288260</v>
      </c>
      <c r="O30" s="27">
        <v>13094778</v>
      </c>
      <c r="P30" s="27">
        <v>12780110</v>
      </c>
      <c r="Q30" s="27">
        <v>18981589</v>
      </c>
      <c r="R30" s="27">
        <v>44856477</v>
      </c>
      <c r="S30" s="27">
        <v>15642403</v>
      </c>
      <c r="T30" s="27">
        <v>12956627</v>
      </c>
      <c r="U30" s="27">
        <v>13023616</v>
      </c>
      <c r="V30" s="27">
        <v>41622646</v>
      </c>
      <c r="W30" s="27">
        <v>176855521</v>
      </c>
      <c r="X30" s="27">
        <v>210080873</v>
      </c>
      <c r="Y30" s="27">
        <v>-33225352</v>
      </c>
      <c r="Z30" s="7">
        <v>-15.82</v>
      </c>
      <c r="AA30" s="25">
        <v>210080873</v>
      </c>
    </row>
    <row r="31" spans="1:27" ht="12.75">
      <c r="A31" s="5" t="s">
        <v>34</v>
      </c>
      <c r="B31" s="3"/>
      <c r="C31" s="22">
        <v>2811886</v>
      </c>
      <c r="D31" s="22"/>
      <c r="E31" s="23">
        <v>3824838</v>
      </c>
      <c r="F31" s="24">
        <v>3047175</v>
      </c>
      <c r="G31" s="24">
        <v>194809</v>
      </c>
      <c r="H31" s="24">
        <v>189548</v>
      </c>
      <c r="I31" s="24">
        <v>211362</v>
      </c>
      <c r="J31" s="24">
        <v>595719</v>
      </c>
      <c r="K31" s="24">
        <v>217987</v>
      </c>
      <c r="L31" s="24">
        <v>308676</v>
      </c>
      <c r="M31" s="24">
        <v>238213</v>
      </c>
      <c r="N31" s="24">
        <v>764876</v>
      </c>
      <c r="O31" s="24">
        <v>346281</v>
      </c>
      <c r="P31" s="24">
        <v>306631</v>
      </c>
      <c r="Q31" s="24">
        <v>202223</v>
      </c>
      <c r="R31" s="24">
        <v>855135</v>
      </c>
      <c r="S31" s="24">
        <v>189993</v>
      </c>
      <c r="T31" s="24">
        <v>178074</v>
      </c>
      <c r="U31" s="24">
        <v>177218</v>
      </c>
      <c r="V31" s="24">
        <v>545285</v>
      </c>
      <c r="W31" s="24">
        <v>2761015</v>
      </c>
      <c r="X31" s="24">
        <v>3047175</v>
      </c>
      <c r="Y31" s="24">
        <v>-286160</v>
      </c>
      <c r="Z31" s="6">
        <v>-9.39</v>
      </c>
      <c r="AA31" s="22">
        <v>3047175</v>
      </c>
    </row>
    <row r="32" spans="1:27" ht="12.75">
      <c r="A32" s="2" t="s">
        <v>35</v>
      </c>
      <c r="B32" s="3"/>
      <c r="C32" s="19">
        <f aca="true" t="shared" si="6" ref="C32:Y32">SUM(C33:C37)</f>
        <v>139085383</v>
      </c>
      <c r="D32" s="19">
        <f>SUM(D33:D37)</f>
        <v>0</v>
      </c>
      <c r="E32" s="20">
        <f t="shared" si="6"/>
        <v>155374695</v>
      </c>
      <c r="F32" s="21">
        <f t="shared" si="6"/>
        <v>150454942</v>
      </c>
      <c r="G32" s="21">
        <f t="shared" si="6"/>
        <v>6514588</v>
      </c>
      <c r="H32" s="21">
        <f t="shared" si="6"/>
        <v>7586624</v>
      </c>
      <c r="I32" s="21">
        <f t="shared" si="6"/>
        <v>10067896</v>
      </c>
      <c r="J32" s="21">
        <f t="shared" si="6"/>
        <v>24169108</v>
      </c>
      <c r="K32" s="21">
        <f t="shared" si="6"/>
        <v>13473890</v>
      </c>
      <c r="L32" s="21">
        <f t="shared" si="6"/>
        <v>13186741</v>
      </c>
      <c r="M32" s="21">
        <f t="shared" si="6"/>
        <v>14327581</v>
      </c>
      <c r="N32" s="21">
        <f t="shared" si="6"/>
        <v>40988212</v>
      </c>
      <c r="O32" s="21">
        <f t="shared" si="6"/>
        <v>10348523</v>
      </c>
      <c r="P32" s="21">
        <f t="shared" si="6"/>
        <v>9314576</v>
      </c>
      <c r="Q32" s="21">
        <f t="shared" si="6"/>
        <v>14985098</v>
      </c>
      <c r="R32" s="21">
        <f t="shared" si="6"/>
        <v>34648197</v>
      </c>
      <c r="S32" s="21">
        <f t="shared" si="6"/>
        <v>10194172</v>
      </c>
      <c r="T32" s="21">
        <f t="shared" si="6"/>
        <v>9435825</v>
      </c>
      <c r="U32" s="21">
        <f t="shared" si="6"/>
        <v>14802620</v>
      </c>
      <c r="V32" s="21">
        <f t="shared" si="6"/>
        <v>34432617</v>
      </c>
      <c r="W32" s="21">
        <f t="shared" si="6"/>
        <v>134238134</v>
      </c>
      <c r="X32" s="21">
        <f t="shared" si="6"/>
        <v>150454942</v>
      </c>
      <c r="Y32" s="21">
        <f t="shared" si="6"/>
        <v>-16216808</v>
      </c>
      <c r="Z32" s="4">
        <f>+IF(X32&lt;&gt;0,+(Y32/X32)*100,0)</f>
        <v>-10.778514673183683</v>
      </c>
      <c r="AA32" s="19">
        <f>SUM(AA33:AA37)</f>
        <v>150454942</v>
      </c>
    </row>
    <row r="33" spans="1:27" ht="12.75">
      <c r="A33" s="5" t="s">
        <v>36</v>
      </c>
      <c r="B33" s="3"/>
      <c r="C33" s="22">
        <v>26498196</v>
      </c>
      <c r="D33" s="22"/>
      <c r="E33" s="23">
        <v>29622889</v>
      </c>
      <c r="F33" s="24">
        <v>29398069</v>
      </c>
      <c r="G33" s="24">
        <v>1697996</v>
      </c>
      <c r="H33" s="24">
        <v>1879392</v>
      </c>
      <c r="I33" s="24">
        <v>1827879</v>
      </c>
      <c r="J33" s="24">
        <v>5405267</v>
      </c>
      <c r="K33" s="24">
        <v>2973558</v>
      </c>
      <c r="L33" s="24">
        <v>3192362</v>
      </c>
      <c r="M33" s="24">
        <v>2108957</v>
      </c>
      <c r="N33" s="24">
        <v>8274877</v>
      </c>
      <c r="O33" s="24">
        <v>2155065</v>
      </c>
      <c r="P33" s="24">
        <v>2144980</v>
      </c>
      <c r="Q33" s="24">
        <v>1778553</v>
      </c>
      <c r="R33" s="24">
        <v>6078598</v>
      </c>
      <c r="S33" s="24">
        <v>2274236</v>
      </c>
      <c r="T33" s="24">
        <v>2101655</v>
      </c>
      <c r="U33" s="24">
        <v>3322383</v>
      </c>
      <c r="V33" s="24">
        <v>7698274</v>
      </c>
      <c r="W33" s="24">
        <v>27457016</v>
      </c>
      <c r="X33" s="24">
        <v>29398069</v>
      </c>
      <c r="Y33" s="24">
        <v>-1941053</v>
      </c>
      <c r="Z33" s="6">
        <v>-6.6</v>
      </c>
      <c r="AA33" s="22">
        <v>29398069</v>
      </c>
    </row>
    <row r="34" spans="1:27" ht="12.75">
      <c r="A34" s="5" t="s">
        <v>37</v>
      </c>
      <c r="B34" s="3"/>
      <c r="C34" s="22">
        <v>42884195</v>
      </c>
      <c r="D34" s="22"/>
      <c r="E34" s="23">
        <v>49139212</v>
      </c>
      <c r="F34" s="24">
        <v>46241132</v>
      </c>
      <c r="G34" s="24">
        <v>2283058</v>
      </c>
      <c r="H34" s="24">
        <v>2698744</v>
      </c>
      <c r="I34" s="24">
        <v>2726456</v>
      </c>
      <c r="J34" s="24">
        <v>7708258</v>
      </c>
      <c r="K34" s="24">
        <v>6043111</v>
      </c>
      <c r="L34" s="24">
        <v>5055797</v>
      </c>
      <c r="M34" s="24">
        <v>3633244</v>
      </c>
      <c r="N34" s="24">
        <v>14732152</v>
      </c>
      <c r="O34" s="24">
        <v>4020033</v>
      </c>
      <c r="P34" s="24">
        <v>3662795</v>
      </c>
      <c r="Q34" s="24">
        <v>2809751</v>
      </c>
      <c r="R34" s="24">
        <v>10492579</v>
      </c>
      <c r="S34" s="24">
        <v>3756521</v>
      </c>
      <c r="T34" s="24">
        <v>2827587</v>
      </c>
      <c r="U34" s="24">
        <v>2315591</v>
      </c>
      <c r="V34" s="24">
        <v>8899699</v>
      </c>
      <c r="W34" s="24">
        <v>41832688</v>
      </c>
      <c r="X34" s="24">
        <v>46241132</v>
      </c>
      <c r="Y34" s="24">
        <v>-4408444</v>
      </c>
      <c r="Z34" s="6">
        <v>-9.53</v>
      </c>
      <c r="AA34" s="22">
        <v>46241132</v>
      </c>
    </row>
    <row r="35" spans="1:27" ht="12.75">
      <c r="A35" s="5" t="s">
        <v>38</v>
      </c>
      <c r="B35" s="3"/>
      <c r="C35" s="22">
        <v>51257259</v>
      </c>
      <c r="D35" s="22"/>
      <c r="E35" s="23">
        <v>68677953</v>
      </c>
      <c r="F35" s="24">
        <v>57816766</v>
      </c>
      <c r="G35" s="24">
        <v>2138730</v>
      </c>
      <c r="H35" s="24">
        <v>2538890</v>
      </c>
      <c r="I35" s="24">
        <v>4986339</v>
      </c>
      <c r="J35" s="24">
        <v>9663959</v>
      </c>
      <c r="K35" s="24">
        <v>3814423</v>
      </c>
      <c r="L35" s="24">
        <v>4115502</v>
      </c>
      <c r="M35" s="24">
        <v>7932929</v>
      </c>
      <c r="N35" s="24">
        <v>15862854</v>
      </c>
      <c r="O35" s="24">
        <v>3354265</v>
      </c>
      <c r="P35" s="24">
        <v>2900205</v>
      </c>
      <c r="Q35" s="24">
        <v>9791697</v>
      </c>
      <c r="R35" s="24">
        <v>16046167</v>
      </c>
      <c r="S35" s="24">
        <v>3511643</v>
      </c>
      <c r="T35" s="24">
        <v>4047538</v>
      </c>
      <c r="U35" s="24">
        <v>8020727</v>
      </c>
      <c r="V35" s="24">
        <v>15579908</v>
      </c>
      <c r="W35" s="24">
        <v>57152888</v>
      </c>
      <c r="X35" s="24">
        <v>57816766</v>
      </c>
      <c r="Y35" s="24">
        <v>-663878</v>
      </c>
      <c r="Z35" s="6">
        <v>-1.15</v>
      </c>
      <c r="AA35" s="22">
        <v>57816766</v>
      </c>
    </row>
    <row r="36" spans="1:27" ht="12.75">
      <c r="A36" s="5" t="s">
        <v>39</v>
      </c>
      <c r="B36" s="3"/>
      <c r="C36" s="22">
        <v>18443187</v>
      </c>
      <c r="D36" s="22"/>
      <c r="E36" s="23">
        <v>7854637</v>
      </c>
      <c r="F36" s="24">
        <v>16918971</v>
      </c>
      <c r="G36" s="24">
        <v>394804</v>
      </c>
      <c r="H36" s="24">
        <v>469598</v>
      </c>
      <c r="I36" s="24">
        <v>527222</v>
      </c>
      <c r="J36" s="24">
        <v>1391624</v>
      </c>
      <c r="K36" s="24">
        <v>642798</v>
      </c>
      <c r="L36" s="24">
        <v>823080</v>
      </c>
      <c r="M36" s="24">
        <v>652451</v>
      </c>
      <c r="N36" s="24">
        <v>2118329</v>
      </c>
      <c r="O36" s="24">
        <v>819160</v>
      </c>
      <c r="P36" s="24">
        <v>606596</v>
      </c>
      <c r="Q36" s="24">
        <v>605097</v>
      </c>
      <c r="R36" s="24">
        <v>2030853</v>
      </c>
      <c r="S36" s="24">
        <v>651772</v>
      </c>
      <c r="T36" s="24">
        <v>459045</v>
      </c>
      <c r="U36" s="24">
        <v>1130007</v>
      </c>
      <c r="V36" s="24">
        <v>2240824</v>
      </c>
      <c r="W36" s="24">
        <v>7781630</v>
      </c>
      <c r="X36" s="24">
        <v>16918971</v>
      </c>
      <c r="Y36" s="24">
        <v>-9137341</v>
      </c>
      <c r="Z36" s="6">
        <v>-54.01</v>
      </c>
      <c r="AA36" s="22">
        <v>16918971</v>
      </c>
    </row>
    <row r="37" spans="1:27" ht="12.75">
      <c r="A37" s="5" t="s">
        <v>40</v>
      </c>
      <c r="B37" s="3"/>
      <c r="C37" s="25">
        <v>2546</v>
      </c>
      <c r="D37" s="25"/>
      <c r="E37" s="26">
        <v>80004</v>
      </c>
      <c r="F37" s="27">
        <v>80004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>
        <v>13912</v>
      </c>
      <c r="V37" s="27">
        <v>13912</v>
      </c>
      <c r="W37" s="27">
        <v>13912</v>
      </c>
      <c r="X37" s="27">
        <v>80004</v>
      </c>
      <c r="Y37" s="27">
        <v>-66092</v>
      </c>
      <c r="Z37" s="7">
        <v>-82.61</v>
      </c>
      <c r="AA37" s="25">
        <v>80004</v>
      </c>
    </row>
    <row r="38" spans="1:27" ht="12.75">
      <c r="A38" s="2" t="s">
        <v>41</v>
      </c>
      <c r="B38" s="8"/>
      <c r="C38" s="19">
        <f aca="true" t="shared" si="7" ref="C38:Y38">SUM(C39:C41)</f>
        <v>149018131</v>
      </c>
      <c r="D38" s="19">
        <f>SUM(D39:D41)</f>
        <v>0</v>
      </c>
      <c r="E38" s="20">
        <f t="shared" si="7"/>
        <v>172595887</v>
      </c>
      <c r="F38" s="21">
        <f t="shared" si="7"/>
        <v>167293538</v>
      </c>
      <c r="G38" s="21">
        <f t="shared" si="7"/>
        <v>7761212</v>
      </c>
      <c r="H38" s="21">
        <f t="shared" si="7"/>
        <v>10378677</v>
      </c>
      <c r="I38" s="21">
        <f t="shared" si="7"/>
        <v>9693666</v>
      </c>
      <c r="J38" s="21">
        <f t="shared" si="7"/>
        <v>27833555</v>
      </c>
      <c r="K38" s="21">
        <f t="shared" si="7"/>
        <v>23894425</v>
      </c>
      <c r="L38" s="21">
        <f t="shared" si="7"/>
        <v>17244606</v>
      </c>
      <c r="M38" s="21">
        <f t="shared" si="7"/>
        <v>13144168</v>
      </c>
      <c r="N38" s="21">
        <f t="shared" si="7"/>
        <v>54283199</v>
      </c>
      <c r="O38" s="21">
        <f t="shared" si="7"/>
        <v>12070681</v>
      </c>
      <c r="P38" s="21">
        <f t="shared" si="7"/>
        <v>12205228</v>
      </c>
      <c r="Q38" s="21">
        <f t="shared" si="7"/>
        <v>8712276</v>
      </c>
      <c r="R38" s="21">
        <f t="shared" si="7"/>
        <v>32988185</v>
      </c>
      <c r="S38" s="21">
        <f t="shared" si="7"/>
        <v>15606250</v>
      </c>
      <c r="T38" s="21">
        <f t="shared" si="7"/>
        <v>11949598</v>
      </c>
      <c r="U38" s="21">
        <f t="shared" si="7"/>
        <v>8910343</v>
      </c>
      <c r="V38" s="21">
        <f t="shared" si="7"/>
        <v>36466191</v>
      </c>
      <c r="W38" s="21">
        <f t="shared" si="7"/>
        <v>151571130</v>
      </c>
      <c r="X38" s="21">
        <f t="shared" si="7"/>
        <v>167293538</v>
      </c>
      <c r="Y38" s="21">
        <f t="shared" si="7"/>
        <v>-15722408</v>
      </c>
      <c r="Z38" s="4">
        <f>+IF(X38&lt;&gt;0,+(Y38/X38)*100,0)</f>
        <v>-9.398096416611143</v>
      </c>
      <c r="AA38" s="19">
        <f>SUM(AA39:AA41)</f>
        <v>167293538</v>
      </c>
    </row>
    <row r="39" spans="1:27" ht="12.75">
      <c r="A39" s="5" t="s">
        <v>42</v>
      </c>
      <c r="B39" s="3"/>
      <c r="C39" s="22">
        <v>41269839</v>
      </c>
      <c r="D39" s="22"/>
      <c r="E39" s="23">
        <v>59450410</v>
      </c>
      <c r="F39" s="24">
        <v>53719910</v>
      </c>
      <c r="G39" s="24">
        <v>3352176</v>
      </c>
      <c r="H39" s="24">
        <v>3509701</v>
      </c>
      <c r="I39" s="24">
        <v>3754160</v>
      </c>
      <c r="J39" s="24">
        <v>10616037</v>
      </c>
      <c r="K39" s="24">
        <v>4528481</v>
      </c>
      <c r="L39" s="24">
        <v>5863645</v>
      </c>
      <c r="M39" s="24">
        <v>4358956</v>
      </c>
      <c r="N39" s="24">
        <v>14751082</v>
      </c>
      <c r="O39" s="24">
        <v>3870814</v>
      </c>
      <c r="P39" s="24">
        <v>3957964</v>
      </c>
      <c r="Q39" s="24">
        <v>4032375</v>
      </c>
      <c r="R39" s="24">
        <v>11861153</v>
      </c>
      <c r="S39" s="24">
        <v>4264745</v>
      </c>
      <c r="T39" s="24">
        <v>3833054</v>
      </c>
      <c r="U39" s="24">
        <v>4070881</v>
      </c>
      <c r="V39" s="24">
        <v>12168680</v>
      </c>
      <c r="W39" s="24">
        <v>49396952</v>
      </c>
      <c r="X39" s="24">
        <v>53719910</v>
      </c>
      <c r="Y39" s="24">
        <v>-4322958</v>
      </c>
      <c r="Z39" s="6">
        <v>-8.05</v>
      </c>
      <c r="AA39" s="22">
        <v>53719910</v>
      </c>
    </row>
    <row r="40" spans="1:27" ht="12.75">
      <c r="A40" s="5" t="s">
        <v>43</v>
      </c>
      <c r="B40" s="3"/>
      <c r="C40" s="22">
        <v>104792462</v>
      </c>
      <c r="D40" s="22"/>
      <c r="E40" s="23">
        <v>109161429</v>
      </c>
      <c r="F40" s="24">
        <v>109579648</v>
      </c>
      <c r="G40" s="24">
        <v>4270622</v>
      </c>
      <c r="H40" s="24">
        <v>6596745</v>
      </c>
      <c r="I40" s="24">
        <v>5783174</v>
      </c>
      <c r="J40" s="24">
        <v>16650541</v>
      </c>
      <c r="K40" s="24">
        <v>19073712</v>
      </c>
      <c r="L40" s="24">
        <v>10955704</v>
      </c>
      <c r="M40" s="24">
        <v>8561480</v>
      </c>
      <c r="N40" s="24">
        <v>38590896</v>
      </c>
      <c r="O40" s="24">
        <v>7993694</v>
      </c>
      <c r="P40" s="24">
        <v>7985241</v>
      </c>
      <c r="Q40" s="24">
        <v>4463304</v>
      </c>
      <c r="R40" s="24">
        <v>20442239</v>
      </c>
      <c r="S40" s="24">
        <v>11041598</v>
      </c>
      <c r="T40" s="24">
        <v>7725148</v>
      </c>
      <c r="U40" s="24">
        <v>4319696</v>
      </c>
      <c r="V40" s="24">
        <v>23086442</v>
      </c>
      <c r="W40" s="24">
        <v>98770118</v>
      </c>
      <c r="X40" s="24">
        <v>109579648</v>
      </c>
      <c r="Y40" s="24">
        <v>-10809530</v>
      </c>
      <c r="Z40" s="6">
        <v>-9.86</v>
      </c>
      <c r="AA40" s="22">
        <v>109579648</v>
      </c>
    </row>
    <row r="41" spans="1:27" ht="12.75">
      <c r="A41" s="5" t="s">
        <v>44</v>
      </c>
      <c r="B41" s="3"/>
      <c r="C41" s="22">
        <v>2955830</v>
      </c>
      <c r="D41" s="22"/>
      <c r="E41" s="23">
        <v>3984048</v>
      </c>
      <c r="F41" s="24">
        <v>3993980</v>
      </c>
      <c r="G41" s="24">
        <v>138414</v>
      </c>
      <c r="H41" s="24">
        <v>272231</v>
      </c>
      <c r="I41" s="24">
        <v>156332</v>
      </c>
      <c r="J41" s="24">
        <v>566977</v>
      </c>
      <c r="K41" s="24">
        <v>292232</v>
      </c>
      <c r="L41" s="24">
        <v>425257</v>
      </c>
      <c r="M41" s="24">
        <v>223732</v>
      </c>
      <c r="N41" s="24">
        <v>941221</v>
      </c>
      <c r="O41" s="24">
        <v>206173</v>
      </c>
      <c r="P41" s="24">
        <v>262023</v>
      </c>
      <c r="Q41" s="24">
        <v>216597</v>
      </c>
      <c r="R41" s="24">
        <v>684793</v>
      </c>
      <c r="S41" s="24">
        <v>299907</v>
      </c>
      <c r="T41" s="24">
        <v>391396</v>
      </c>
      <c r="U41" s="24">
        <v>519766</v>
      </c>
      <c r="V41" s="24">
        <v>1211069</v>
      </c>
      <c r="W41" s="24">
        <v>3404060</v>
      </c>
      <c r="X41" s="24">
        <v>3993980</v>
      </c>
      <c r="Y41" s="24">
        <v>-589920</v>
      </c>
      <c r="Z41" s="6">
        <v>-14.77</v>
      </c>
      <c r="AA41" s="22">
        <v>3993980</v>
      </c>
    </row>
    <row r="42" spans="1:27" ht="12.75">
      <c r="A42" s="2" t="s">
        <v>45</v>
      </c>
      <c r="B42" s="8"/>
      <c r="C42" s="19">
        <f aca="true" t="shared" si="8" ref="C42:Y42">SUM(C43:C46)</f>
        <v>547777051</v>
      </c>
      <c r="D42" s="19">
        <f>SUM(D43:D46)</f>
        <v>0</v>
      </c>
      <c r="E42" s="20">
        <f t="shared" si="8"/>
        <v>628791368</v>
      </c>
      <c r="F42" s="21">
        <f t="shared" si="8"/>
        <v>632861636</v>
      </c>
      <c r="G42" s="21">
        <f t="shared" si="8"/>
        <v>9802016</v>
      </c>
      <c r="H42" s="21">
        <f t="shared" si="8"/>
        <v>52168782</v>
      </c>
      <c r="I42" s="21">
        <f t="shared" si="8"/>
        <v>53513581</v>
      </c>
      <c r="J42" s="21">
        <f t="shared" si="8"/>
        <v>115484379</v>
      </c>
      <c r="K42" s="21">
        <f t="shared" si="8"/>
        <v>61446479</v>
      </c>
      <c r="L42" s="21">
        <f t="shared" si="8"/>
        <v>48205677</v>
      </c>
      <c r="M42" s="21">
        <f t="shared" si="8"/>
        <v>56712090</v>
      </c>
      <c r="N42" s="21">
        <f t="shared" si="8"/>
        <v>166364246</v>
      </c>
      <c r="O42" s="21">
        <f t="shared" si="8"/>
        <v>45005728</v>
      </c>
      <c r="P42" s="21">
        <f t="shared" si="8"/>
        <v>45052870</v>
      </c>
      <c r="Q42" s="21">
        <f t="shared" si="8"/>
        <v>39904723</v>
      </c>
      <c r="R42" s="21">
        <f t="shared" si="8"/>
        <v>129963321</v>
      </c>
      <c r="S42" s="21">
        <f t="shared" si="8"/>
        <v>50153675</v>
      </c>
      <c r="T42" s="21">
        <f t="shared" si="8"/>
        <v>40210027</v>
      </c>
      <c r="U42" s="21">
        <f t="shared" si="8"/>
        <v>51995241</v>
      </c>
      <c r="V42" s="21">
        <f t="shared" si="8"/>
        <v>142358943</v>
      </c>
      <c r="W42" s="21">
        <f t="shared" si="8"/>
        <v>554170889</v>
      </c>
      <c r="X42" s="21">
        <f t="shared" si="8"/>
        <v>632861636</v>
      </c>
      <c r="Y42" s="21">
        <f t="shared" si="8"/>
        <v>-78690747</v>
      </c>
      <c r="Z42" s="4">
        <f>+IF(X42&lt;&gt;0,+(Y42/X42)*100,0)</f>
        <v>-12.434115535484915</v>
      </c>
      <c r="AA42" s="19">
        <f>SUM(AA43:AA46)</f>
        <v>632861636</v>
      </c>
    </row>
    <row r="43" spans="1:27" ht="12.75">
      <c r="A43" s="5" t="s">
        <v>46</v>
      </c>
      <c r="B43" s="3"/>
      <c r="C43" s="22">
        <v>285824238</v>
      </c>
      <c r="D43" s="22"/>
      <c r="E43" s="23">
        <v>329089669</v>
      </c>
      <c r="F43" s="24">
        <v>324984394</v>
      </c>
      <c r="G43" s="24">
        <v>2329096</v>
      </c>
      <c r="H43" s="24">
        <v>38211278</v>
      </c>
      <c r="I43" s="24">
        <v>36284240</v>
      </c>
      <c r="J43" s="24">
        <v>76824614</v>
      </c>
      <c r="K43" s="24">
        <v>27669724</v>
      </c>
      <c r="L43" s="24">
        <v>24500328</v>
      </c>
      <c r="M43" s="24">
        <v>22836864</v>
      </c>
      <c r="N43" s="24">
        <v>75006916</v>
      </c>
      <c r="O43" s="24">
        <v>22355279</v>
      </c>
      <c r="P43" s="24">
        <v>22950280</v>
      </c>
      <c r="Q43" s="24">
        <v>20136592</v>
      </c>
      <c r="R43" s="24">
        <v>65442151</v>
      </c>
      <c r="S43" s="24">
        <v>24053754</v>
      </c>
      <c r="T43" s="24">
        <v>21664022</v>
      </c>
      <c r="U43" s="24">
        <v>21984743</v>
      </c>
      <c r="V43" s="24">
        <v>67702519</v>
      </c>
      <c r="W43" s="24">
        <v>284976200</v>
      </c>
      <c r="X43" s="24">
        <v>324984394</v>
      </c>
      <c r="Y43" s="24">
        <v>-40008194</v>
      </c>
      <c r="Z43" s="6">
        <v>-12.31</v>
      </c>
      <c r="AA43" s="22">
        <v>324984394</v>
      </c>
    </row>
    <row r="44" spans="1:27" ht="12.75">
      <c r="A44" s="5" t="s">
        <v>47</v>
      </c>
      <c r="B44" s="3"/>
      <c r="C44" s="22">
        <v>106693599</v>
      </c>
      <c r="D44" s="22"/>
      <c r="E44" s="23">
        <v>143079296</v>
      </c>
      <c r="F44" s="24">
        <v>144088523</v>
      </c>
      <c r="G44" s="24">
        <v>2094227</v>
      </c>
      <c r="H44" s="24">
        <v>5374519</v>
      </c>
      <c r="I44" s="24">
        <v>7827938</v>
      </c>
      <c r="J44" s="24">
        <v>15296684</v>
      </c>
      <c r="K44" s="24">
        <v>14295348</v>
      </c>
      <c r="L44" s="24">
        <v>10082002</v>
      </c>
      <c r="M44" s="24">
        <v>16835872</v>
      </c>
      <c r="N44" s="24">
        <v>41213222</v>
      </c>
      <c r="O44" s="24">
        <v>9491177</v>
      </c>
      <c r="P44" s="24">
        <v>10332041</v>
      </c>
      <c r="Q44" s="24">
        <v>9113797</v>
      </c>
      <c r="R44" s="24">
        <v>28937015</v>
      </c>
      <c r="S44" s="24">
        <v>11782723</v>
      </c>
      <c r="T44" s="24">
        <v>9459114</v>
      </c>
      <c r="U44" s="24">
        <v>14612256</v>
      </c>
      <c r="V44" s="24">
        <v>35854093</v>
      </c>
      <c r="W44" s="24">
        <v>121301014</v>
      </c>
      <c r="X44" s="24">
        <v>144088523</v>
      </c>
      <c r="Y44" s="24">
        <v>-22787509</v>
      </c>
      <c r="Z44" s="6">
        <v>-15.81</v>
      </c>
      <c r="AA44" s="22">
        <v>144088523</v>
      </c>
    </row>
    <row r="45" spans="1:27" ht="12.75">
      <c r="A45" s="5" t="s">
        <v>48</v>
      </c>
      <c r="B45" s="3"/>
      <c r="C45" s="25">
        <v>75218139</v>
      </c>
      <c r="D45" s="25"/>
      <c r="E45" s="26">
        <v>77715525</v>
      </c>
      <c r="F45" s="27">
        <v>80694676</v>
      </c>
      <c r="G45" s="27">
        <v>2814708</v>
      </c>
      <c r="H45" s="27">
        <v>4281467</v>
      </c>
      <c r="I45" s="27">
        <v>3898531</v>
      </c>
      <c r="J45" s="27">
        <v>10994706</v>
      </c>
      <c r="K45" s="27">
        <v>12062002</v>
      </c>
      <c r="L45" s="27">
        <v>7149113</v>
      </c>
      <c r="M45" s="27">
        <v>7774974</v>
      </c>
      <c r="N45" s="27">
        <v>26986089</v>
      </c>
      <c r="O45" s="27">
        <v>6134585</v>
      </c>
      <c r="P45" s="27">
        <v>6368958</v>
      </c>
      <c r="Q45" s="27">
        <v>4100498</v>
      </c>
      <c r="R45" s="27">
        <v>16604041</v>
      </c>
      <c r="S45" s="27">
        <v>7433891</v>
      </c>
      <c r="T45" s="27">
        <v>5485670</v>
      </c>
      <c r="U45" s="27">
        <v>5741031</v>
      </c>
      <c r="V45" s="27">
        <v>18660592</v>
      </c>
      <c r="W45" s="27">
        <v>73245428</v>
      </c>
      <c r="X45" s="27">
        <v>80694676</v>
      </c>
      <c r="Y45" s="27">
        <v>-7449248</v>
      </c>
      <c r="Z45" s="7">
        <v>-9.23</v>
      </c>
      <c r="AA45" s="25">
        <v>80694676</v>
      </c>
    </row>
    <row r="46" spans="1:27" ht="12.75">
      <c r="A46" s="5" t="s">
        <v>49</v>
      </c>
      <c r="B46" s="3"/>
      <c r="C46" s="22">
        <v>80041075</v>
      </c>
      <c r="D46" s="22"/>
      <c r="E46" s="23">
        <v>78906878</v>
      </c>
      <c r="F46" s="24">
        <v>83094043</v>
      </c>
      <c r="G46" s="24">
        <v>2563985</v>
      </c>
      <c r="H46" s="24">
        <v>4301518</v>
      </c>
      <c r="I46" s="24">
        <v>5502872</v>
      </c>
      <c r="J46" s="24">
        <v>12368375</v>
      </c>
      <c r="K46" s="24">
        <v>7419405</v>
      </c>
      <c r="L46" s="24">
        <v>6474234</v>
      </c>
      <c r="M46" s="24">
        <v>9264380</v>
      </c>
      <c r="N46" s="24">
        <v>23158019</v>
      </c>
      <c r="O46" s="24">
        <v>7024687</v>
      </c>
      <c r="P46" s="24">
        <v>5401591</v>
      </c>
      <c r="Q46" s="24">
        <v>6553836</v>
      </c>
      <c r="R46" s="24">
        <v>18980114</v>
      </c>
      <c r="S46" s="24">
        <v>6883307</v>
      </c>
      <c r="T46" s="24">
        <v>3601221</v>
      </c>
      <c r="U46" s="24">
        <v>9657211</v>
      </c>
      <c r="V46" s="24">
        <v>20141739</v>
      </c>
      <c r="W46" s="24">
        <v>74648247</v>
      </c>
      <c r="X46" s="24">
        <v>83094043</v>
      </c>
      <c r="Y46" s="24">
        <v>-8445796</v>
      </c>
      <c r="Z46" s="6">
        <v>-10.16</v>
      </c>
      <c r="AA46" s="22">
        <v>83094043</v>
      </c>
    </row>
    <row r="47" spans="1:27" ht="12.75">
      <c r="A47" s="2" t="s">
        <v>50</v>
      </c>
      <c r="B47" s="8" t="s">
        <v>51</v>
      </c>
      <c r="C47" s="19">
        <v>2466012</v>
      </c>
      <c r="D47" s="19"/>
      <c r="E47" s="20">
        <v>2341536</v>
      </c>
      <c r="F47" s="21">
        <v>2341536</v>
      </c>
      <c r="G47" s="21"/>
      <c r="H47" s="21"/>
      <c r="I47" s="21">
        <v>780316</v>
      </c>
      <c r="J47" s="21">
        <v>780316</v>
      </c>
      <c r="K47" s="21">
        <v>193</v>
      </c>
      <c r="L47" s="21">
        <v>47</v>
      </c>
      <c r="M47" s="21">
        <v>780365</v>
      </c>
      <c r="N47" s="21">
        <v>780605</v>
      </c>
      <c r="O47" s="21">
        <v>49</v>
      </c>
      <c r="P47" s="21">
        <v>44</v>
      </c>
      <c r="Q47" s="21">
        <v>780316</v>
      </c>
      <c r="R47" s="21">
        <v>780409</v>
      </c>
      <c r="S47" s="21">
        <v>96</v>
      </c>
      <c r="T47" s="21">
        <v>49</v>
      </c>
      <c r="U47" s="21"/>
      <c r="V47" s="21">
        <v>145</v>
      </c>
      <c r="W47" s="21">
        <v>2341475</v>
      </c>
      <c r="X47" s="21">
        <v>2341536</v>
      </c>
      <c r="Y47" s="21">
        <v>-61</v>
      </c>
      <c r="Z47" s="4"/>
      <c r="AA47" s="19">
        <v>2341536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1041945209</v>
      </c>
      <c r="D48" s="40">
        <f>+D28+D32+D38+D42+D47</f>
        <v>0</v>
      </c>
      <c r="E48" s="41">
        <f t="shared" si="9"/>
        <v>1215623494</v>
      </c>
      <c r="F48" s="42">
        <f t="shared" si="9"/>
        <v>1190446689</v>
      </c>
      <c r="G48" s="42">
        <f t="shared" si="9"/>
        <v>38465500</v>
      </c>
      <c r="H48" s="42">
        <f t="shared" si="9"/>
        <v>82659957</v>
      </c>
      <c r="I48" s="42">
        <f t="shared" si="9"/>
        <v>88665243</v>
      </c>
      <c r="J48" s="42">
        <f t="shared" si="9"/>
        <v>209790700</v>
      </c>
      <c r="K48" s="42">
        <f t="shared" si="9"/>
        <v>121113288</v>
      </c>
      <c r="L48" s="42">
        <f t="shared" si="9"/>
        <v>97340881</v>
      </c>
      <c r="M48" s="42">
        <f t="shared" si="9"/>
        <v>105373054</v>
      </c>
      <c r="N48" s="42">
        <f t="shared" si="9"/>
        <v>323827223</v>
      </c>
      <c r="O48" s="42">
        <f t="shared" si="9"/>
        <v>82730203</v>
      </c>
      <c r="P48" s="42">
        <f t="shared" si="9"/>
        <v>81545587</v>
      </c>
      <c r="Q48" s="42">
        <f t="shared" si="9"/>
        <v>85445194</v>
      </c>
      <c r="R48" s="42">
        <f t="shared" si="9"/>
        <v>249720984</v>
      </c>
      <c r="S48" s="42">
        <f t="shared" si="9"/>
        <v>93771484</v>
      </c>
      <c r="T48" s="42">
        <f t="shared" si="9"/>
        <v>77038583</v>
      </c>
      <c r="U48" s="42">
        <f t="shared" si="9"/>
        <v>90806852</v>
      </c>
      <c r="V48" s="42">
        <f t="shared" si="9"/>
        <v>261616919</v>
      </c>
      <c r="W48" s="42">
        <f t="shared" si="9"/>
        <v>1044955826</v>
      </c>
      <c r="X48" s="42">
        <f t="shared" si="9"/>
        <v>1190446689</v>
      </c>
      <c r="Y48" s="42">
        <f t="shared" si="9"/>
        <v>-145490863</v>
      </c>
      <c r="Z48" s="43">
        <f>+IF(X48&lt;&gt;0,+(Y48/X48)*100,0)</f>
        <v>-12.221535356800846</v>
      </c>
      <c r="AA48" s="40">
        <f>+AA28+AA32+AA38+AA42+AA47</f>
        <v>1190446689</v>
      </c>
    </row>
    <row r="49" spans="1:27" ht="12.75">
      <c r="A49" s="14" t="s">
        <v>87</v>
      </c>
      <c r="B49" s="15"/>
      <c r="C49" s="44">
        <f aca="true" t="shared" si="10" ref="C49:Y49">+C25-C48</f>
        <v>81066521</v>
      </c>
      <c r="D49" s="44">
        <f>+D25-D48</f>
        <v>0</v>
      </c>
      <c r="E49" s="45">
        <f t="shared" si="10"/>
        <v>-25731888</v>
      </c>
      <c r="F49" s="46">
        <f t="shared" si="10"/>
        <v>-17394554</v>
      </c>
      <c r="G49" s="46">
        <f t="shared" si="10"/>
        <v>70344214</v>
      </c>
      <c r="H49" s="46">
        <f t="shared" si="10"/>
        <v>3927162</v>
      </c>
      <c r="I49" s="46">
        <f t="shared" si="10"/>
        <v>-2492049</v>
      </c>
      <c r="J49" s="46">
        <f t="shared" si="10"/>
        <v>71779327</v>
      </c>
      <c r="K49" s="46">
        <f t="shared" si="10"/>
        <v>-35411264</v>
      </c>
      <c r="L49" s="46">
        <f t="shared" si="10"/>
        <v>-5853700</v>
      </c>
      <c r="M49" s="46">
        <f t="shared" si="10"/>
        <v>-16336652</v>
      </c>
      <c r="N49" s="46">
        <f t="shared" si="10"/>
        <v>-57601616</v>
      </c>
      <c r="O49" s="46">
        <f t="shared" si="10"/>
        <v>31596276</v>
      </c>
      <c r="P49" s="46">
        <f t="shared" si="10"/>
        <v>7338667</v>
      </c>
      <c r="Q49" s="46">
        <f t="shared" si="10"/>
        <v>11994222</v>
      </c>
      <c r="R49" s="46">
        <f t="shared" si="10"/>
        <v>50929165</v>
      </c>
      <c r="S49" s="46">
        <f t="shared" si="10"/>
        <v>8702164</v>
      </c>
      <c r="T49" s="46">
        <f t="shared" si="10"/>
        <v>182590</v>
      </c>
      <c r="U49" s="46">
        <f t="shared" si="10"/>
        <v>4699018</v>
      </c>
      <c r="V49" s="46">
        <f t="shared" si="10"/>
        <v>13583772</v>
      </c>
      <c r="W49" s="46">
        <f t="shared" si="10"/>
        <v>78690648</v>
      </c>
      <c r="X49" s="46">
        <f>IF(F25=F48,0,X25-X48)</f>
        <v>-17394554</v>
      </c>
      <c r="Y49" s="46">
        <f t="shared" si="10"/>
        <v>96085202</v>
      </c>
      <c r="Z49" s="47">
        <f>+IF(X49&lt;&gt;0,+(Y49/X49)*100,0)</f>
        <v>-552.3866952840527</v>
      </c>
      <c r="AA49" s="44">
        <f>+AA25-AA48</f>
        <v>-17394554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201444462</v>
      </c>
      <c r="D5" s="19">
        <f>SUM(D6:D8)</f>
        <v>0</v>
      </c>
      <c r="E5" s="20">
        <f t="shared" si="0"/>
        <v>205893025</v>
      </c>
      <c r="F5" s="21">
        <f t="shared" si="0"/>
        <v>213255435</v>
      </c>
      <c r="G5" s="21">
        <f t="shared" si="0"/>
        <v>27507565</v>
      </c>
      <c r="H5" s="21">
        <f t="shared" si="0"/>
        <v>21939561</v>
      </c>
      <c r="I5" s="21">
        <f t="shared" si="0"/>
        <v>11996553</v>
      </c>
      <c r="J5" s="21">
        <f t="shared" si="0"/>
        <v>61443679</v>
      </c>
      <c r="K5" s="21">
        <f t="shared" si="0"/>
        <v>6146344</v>
      </c>
      <c r="L5" s="21">
        <f t="shared" si="0"/>
        <v>12079916</v>
      </c>
      <c r="M5" s="21">
        <f t="shared" si="0"/>
        <v>23736942</v>
      </c>
      <c r="N5" s="21">
        <f t="shared" si="0"/>
        <v>41963202</v>
      </c>
      <c r="O5" s="21">
        <f t="shared" si="0"/>
        <v>14481102</v>
      </c>
      <c r="P5" s="21">
        <f t="shared" si="0"/>
        <v>10861452</v>
      </c>
      <c r="Q5" s="21">
        <f t="shared" si="0"/>
        <v>19924745</v>
      </c>
      <c r="R5" s="21">
        <f t="shared" si="0"/>
        <v>45267299</v>
      </c>
      <c r="S5" s="21">
        <f t="shared" si="0"/>
        <v>10297554</v>
      </c>
      <c r="T5" s="21">
        <f t="shared" si="0"/>
        <v>10713092</v>
      </c>
      <c r="U5" s="21">
        <f t="shared" si="0"/>
        <v>45859249</v>
      </c>
      <c r="V5" s="21">
        <f t="shared" si="0"/>
        <v>66869895</v>
      </c>
      <c r="W5" s="21">
        <f t="shared" si="0"/>
        <v>215544075</v>
      </c>
      <c r="X5" s="21">
        <f t="shared" si="0"/>
        <v>213255435</v>
      </c>
      <c r="Y5" s="21">
        <f t="shared" si="0"/>
        <v>2288640</v>
      </c>
      <c r="Z5" s="4">
        <f>+IF(X5&lt;&gt;0,+(Y5/X5)*100,0)</f>
        <v>1.0731918743360516</v>
      </c>
      <c r="AA5" s="19">
        <f>SUM(AA6:AA8)</f>
        <v>213255435</v>
      </c>
    </row>
    <row r="6" spans="1:27" ht="12.75">
      <c r="A6" s="5" t="s">
        <v>32</v>
      </c>
      <c r="B6" s="3"/>
      <c r="C6" s="22">
        <v>262240</v>
      </c>
      <c r="D6" s="22"/>
      <c r="E6" s="23">
        <v>260200</v>
      </c>
      <c r="F6" s="24">
        <v>290200</v>
      </c>
      <c r="G6" s="24">
        <v>111238</v>
      </c>
      <c r="H6" s="24">
        <v>42327</v>
      </c>
      <c r="I6" s="24">
        <v>887</v>
      </c>
      <c r="J6" s="24">
        <v>154452</v>
      </c>
      <c r="K6" s="24">
        <v>2624</v>
      </c>
      <c r="L6" s="24">
        <v>20773</v>
      </c>
      <c r="M6" s="24">
        <v>626</v>
      </c>
      <c r="N6" s="24">
        <v>24023</v>
      </c>
      <c r="O6" s="24">
        <v>11683</v>
      </c>
      <c r="P6" s="24">
        <v>12802</v>
      </c>
      <c r="Q6" s="24">
        <v>4877</v>
      </c>
      <c r="R6" s="24">
        <v>29362</v>
      </c>
      <c r="S6" s="24"/>
      <c r="T6" s="24">
        <v>16355</v>
      </c>
      <c r="U6" s="24">
        <v>41300</v>
      </c>
      <c r="V6" s="24">
        <v>57655</v>
      </c>
      <c r="W6" s="24">
        <v>265492</v>
      </c>
      <c r="X6" s="24">
        <v>290200</v>
      </c>
      <c r="Y6" s="24">
        <v>-24708</v>
      </c>
      <c r="Z6" s="6">
        <v>-8.51</v>
      </c>
      <c r="AA6" s="22">
        <v>290200</v>
      </c>
    </row>
    <row r="7" spans="1:27" ht="12.75">
      <c r="A7" s="5" t="s">
        <v>33</v>
      </c>
      <c r="B7" s="3"/>
      <c r="C7" s="25">
        <v>201127544</v>
      </c>
      <c r="D7" s="25"/>
      <c r="E7" s="26">
        <v>205632825</v>
      </c>
      <c r="F7" s="27">
        <v>212919913</v>
      </c>
      <c r="G7" s="27">
        <v>27396327</v>
      </c>
      <c r="H7" s="27">
        <v>21897234</v>
      </c>
      <c r="I7" s="27">
        <v>11995666</v>
      </c>
      <c r="J7" s="27">
        <v>61289227</v>
      </c>
      <c r="K7" s="27">
        <v>6143720</v>
      </c>
      <c r="L7" s="27">
        <v>12059143</v>
      </c>
      <c r="M7" s="27">
        <v>23736316</v>
      </c>
      <c r="N7" s="27">
        <v>41939179</v>
      </c>
      <c r="O7" s="27">
        <v>14469419</v>
      </c>
      <c r="P7" s="27">
        <v>10848650</v>
      </c>
      <c r="Q7" s="27">
        <v>19919868</v>
      </c>
      <c r="R7" s="27">
        <v>45237937</v>
      </c>
      <c r="S7" s="27">
        <v>10297554</v>
      </c>
      <c r="T7" s="27">
        <v>10696737</v>
      </c>
      <c r="U7" s="27">
        <v>45817949</v>
      </c>
      <c r="V7" s="27">
        <v>66812240</v>
      </c>
      <c r="W7" s="27">
        <v>215278583</v>
      </c>
      <c r="X7" s="27">
        <v>212919913</v>
      </c>
      <c r="Y7" s="27">
        <v>2358670</v>
      </c>
      <c r="Z7" s="7">
        <v>1.11</v>
      </c>
      <c r="AA7" s="25">
        <v>212919913</v>
      </c>
    </row>
    <row r="8" spans="1:27" ht="12.75">
      <c r="A8" s="5" t="s">
        <v>34</v>
      </c>
      <c r="B8" s="3"/>
      <c r="C8" s="22">
        <v>54678</v>
      </c>
      <c r="D8" s="22"/>
      <c r="E8" s="23"/>
      <c r="F8" s="24">
        <v>45322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45322</v>
      </c>
      <c r="Y8" s="24">
        <v>-45322</v>
      </c>
      <c r="Z8" s="6">
        <v>-100</v>
      </c>
      <c r="AA8" s="22">
        <v>45322</v>
      </c>
    </row>
    <row r="9" spans="1:27" ht="12.75">
      <c r="A9" s="2" t="s">
        <v>35</v>
      </c>
      <c r="B9" s="3"/>
      <c r="C9" s="19">
        <f aca="true" t="shared" si="1" ref="C9:Y9">SUM(C10:C14)</f>
        <v>83793860</v>
      </c>
      <c r="D9" s="19">
        <f>SUM(D10:D14)</f>
        <v>0</v>
      </c>
      <c r="E9" s="20">
        <f t="shared" si="1"/>
        <v>87285169</v>
      </c>
      <c r="F9" s="21">
        <f t="shared" si="1"/>
        <v>104691787</v>
      </c>
      <c r="G9" s="21">
        <f t="shared" si="1"/>
        <v>302363</v>
      </c>
      <c r="H9" s="21">
        <f t="shared" si="1"/>
        <v>307417</v>
      </c>
      <c r="I9" s="21">
        <f t="shared" si="1"/>
        <v>453897</v>
      </c>
      <c r="J9" s="21">
        <f t="shared" si="1"/>
        <v>1063677</v>
      </c>
      <c r="K9" s="21">
        <f t="shared" si="1"/>
        <v>1079038</v>
      </c>
      <c r="L9" s="21">
        <f t="shared" si="1"/>
        <v>517668</v>
      </c>
      <c r="M9" s="21">
        <f t="shared" si="1"/>
        <v>402883</v>
      </c>
      <c r="N9" s="21">
        <f t="shared" si="1"/>
        <v>1999589</v>
      </c>
      <c r="O9" s="21">
        <f t="shared" si="1"/>
        <v>479515</v>
      </c>
      <c r="P9" s="21">
        <f t="shared" si="1"/>
        <v>528898</v>
      </c>
      <c r="Q9" s="21">
        <f t="shared" si="1"/>
        <v>320182</v>
      </c>
      <c r="R9" s="21">
        <f t="shared" si="1"/>
        <v>1328595</v>
      </c>
      <c r="S9" s="21">
        <f t="shared" si="1"/>
        <v>-39970</v>
      </c>
      <c r="T9" s="21">
        <f t="shared" si="1"/>
        <v>10565</v>
      </c>
      <c r="U9" s="21">
        <f t="shared" si="1"/>
        <v>60861</v>
      </c>
      <c r="V9" s="21">
        <f t="shared" si="1"/>
        <v>31456</v>
      </c>
      <c r="W9" s="21">
        <f t="shared" si="1"/>
        <v>4423317</v>
      </c>
      <c r="X9" s="21">
        <f t="shared" si="1"/>
        <v>104691787</v>
      </c>
      <c r="Y9" s="21">
        <f t="shared" si="1"/>
        <v>-100268470</v>
      </c>
      <c r="Z9" s="4">
        <f>+IF(X9&lt;&gt;0,+(Y9/X9)*100,0)</f>
        <v>-95.77491498927228</v>
      </c>
      <c r="AA9" s="19">
        <f>SUM(AA10:AA14)</f>
        <v>104691787</v>
      </c>
    </row>
    <row r="10" spans="1:27" ht="12.75">
      <c r="A10" s="5" t="s">
        <v>36</v>
      </c>
      <c r="B10" s="3"/>
      <c r="C10" s="22">
        <v>14970105</v>
      </c>
      <c r="D10" s="22"/>
      <c r="E10" s="23">
        <v>14806648</v>
      </c>
      <c r="F10" s="24">
        <v>17899648</v>
      </c>
      <c r="G10" s="24">
        <v>109762</v>
      </c>
      <c r="H10" s="24">
        <v>116838</v>
      </c>
      <c r="I10" s="24">
        <v>103063</v>
      </c>
      <c r="J10" s="24">
        <v>329663</v>
      </c>
      <c r="K10" s="24">
        <v>86187</v>
      </c>
      <c r="L10" s="24">
        <v>103212</v>
      </c>
      <c r="M10" s="24">
        <v>93107</v>
      </c>
      <c r="N10" s="24">
        <v>282506</v>
      </c>
      <c r="O10" s="24">
        <v>107212</v>
      </c>
      <c r="P10" s="24">
        <v>103223</v>
      </c>
      <c r="Q10" s="24">
        <v>70779</v>
      </c>
      <c r="R10" s="24">
        <v>281214</v>
      </c>
      <c r="S10" s="24">
        <v>40415</v>
      </c>
      <c r="T10" s="24">
        <v>47127</v>
      </c>
      <c r="U10" s="24">
        <v>44237</v>
      </c>
      <c r="V10" s="24">
        <v>131779</v>
      </c>
      <c r="W10" s="24">
        <v>1025162</v>
      </c>
      <c r="X10" s="24">
        <v>17899648</v>
      </c>
      <c r="Y10" s="24">
        <v>-16874486</v>
      </c>
      <c r="Z10" s="6">
        <v>-94.27</v>
      </c>
      <c r="AA10" s="22">
        <v>17899648</v>
      </c>
    </row>
    <row r="11" spans="1:27" ht="12.75">
      <c r="A11" s="5" t="s">
        <v>37</v>
      </c>
      <c r="B11" s="3"/>
      <c r="C11" s="22">
        <v>9030117</v>
      </c>
      <c r="D11" s="22"/>
      <c r="E11" s="23">
        <v>4373990</v>
      </c>
      <c r="F11" s="24">
        <v>4418990</v>
      </c>
      <c r="G11" s="24">
        <v>175303</v>
      </c>
      <c r="H11" s="24">
        <v>154987</v>
      </c>
      <c r="I11" s="24">
        <v>329352</v>
      </c>
      <c r="J11" s="24">
        <v>659642</v>
      </c>
      <c r="K11" s="24">
        <v>856141</v>
      </c>
      <c r="L11" s="24">
        <v>372556</v>
      </c>
      <c r="M11" s="24">
        <v>288962</v>
      </c>
      <c r="N11" s="24">
        <v>1517659</v>
      </c>
      <c r="O11" s="24">
        <v>351187</v>
      </c>
      <c r="P11" s="24">
        <v>390103</v>
      </c>
      <c r="Q11" s="24">
        <v>227074</v>
      </c>
      <c r="R11" s="24">
        <v>968364</v>
      </c>
      <c r="S11" s="24">
        <v>-95794</v>
      </c>
      <c r="T11" s="24">
        <v>-64179</v>
      </c>
      <c r="U11" s="24">
        <v>-10533</v>
      </c>
      <c r="V11" s="24">
        <v>-170506</v>
      </c>
      <c r="W11" s="24">
        <v>2975159</v>
      </c>
      <c r="X11" s="24">
        <v>4418990</v>
      </c>
      <c r="Y11" s="24">
        <v>-1443831</v>
      </c>
      <c r="Z11" s="6">
        <v>-32.67</v>
      </c>
      <c r="AA11" s="22">
        <v>4418990</v>
      </c>
    </row>
    <row r="12" spans="1:27" ht="12.75">
      <c r="A12" s="5" t="s">
        <v>38</v>
      </c>
      <c r="B12" s="3"/>
      <c r="C12" s="22">
        <v>28310128</v>
      </c>
      <c r="D12" s="22"/>
      <c r="E12" s="23">
        <v>35214983</v>
      </c>
      <c r="F12" s="24">
        <v>39212198</v>
      </c>
      <c r="G12" s="24">
        <v>1952</v>
      </c>
      <c r="H12" s="24">
        <v>20246</v>
      </c>
      <c r="I12" s="24">
        <v>6136</v>
      </c>
      <c r="J12" s="24">
        <v>28334</v>
      </c>
      <c r="K12" s="24">
        <v>121364</v>
      </c>
      <c r="L12" s="24">
        <v>26554</v>
      </c>
      <c r="M12" s="24">
        <v>5465</v>
      </c>
      <c r="N12" s="24">
        <v>153383</v>
      </c>
      <c r="O12" s="24">
        <v>5767</v>
      </c>
      <c r="P12" s="24">
        <v>20223</v>
      </c>
      <c r="Q12" s="24">
        <v>6980</v>
      </c>
      <c r="R12" s="24">
        <v>32970</v>
      </c>
      <c r="S12" s="24">
        <v>60</v>
      </c>
      <c r="T12" s="24">
        <v>12268</v>
      </c>
      <c r="U12" s="24">
        <v>11808</v>
      </c>
      <c r="V12" s="24">
        <v>24136</v>
      </c>
      <c r="W12" s="24">
        <v>238823</v>
      </c>
      <c r="X12" s="24">
        <v>39212198</v>
      </c>
      <c r="Y12" s="24">
        <v>-38973375</v>
      </c>
      <c r="Z12" s="6">
        <v>-99.39</v>
      </c>
      <c r="AA12" s="22">
        <v>39212198</v>
      </c>
    </row>
    <row r="13" spans="1:27" ht="12.75">
      <c r="A13" s="5" t="s">
        <v>39</v>
      </c>
      <c r="B13" s="3"/>
      <c r="C13" s="22">
        <v>31483510</v>
      </c>
      <c r="D13" s="22"/>
      <c r="E13" s="23">
        <v>32889548</v>
      </c>
      <c r="F13" s="24">
        <v>43160951</v>
      </c>
      <c r="G13" s="24">
        <v>15346</v>
      </c>
      <c r="H13" s="24">
        <v>15346</v>
      </c>
      <c r="I13" s="24">
        <v>15346</v>
      </c>
      <c r="J13" s="24">
        <v>46038</v>
      </c>
      <c r="K13" s="24">
        <v>15346</v>
      </c>
      <c r="L13" s="24">
        <v>15346</v>
      </c>
      <c r="M13" s="24">
        <v>15349</v>
      </c>
      <c r="N13" s="24">
        <v>46041</v>
      </c>
      <c r="O13" s="24">
        <v>15349</v>
      </c>
      <c r="P13" s="24">
        <v>15349</v>
      </c>
      <c r="Q13" s="24">
        <v>15349</v>
      </c>
      <c r="R13" s="24">
        <v>46047</v>
      </c>
      <c r="S13" s="24">
        <v>15349</v>
      </c>
      <c r="T13" s="24">
        <v>15349</v>
      </c>
      <c r="U13" s="24">
        <v>15349</v>
      </c>
      <c r="V13" s="24">
        <v>46047</v>
      </c>
      <c r="W13" s="24">
        <v>184173</v>
      </c>
      <c r="X13" s="24">
        <v>43160951</v>
      </c>
      <c r="Y13" s="24">
        <v>-42976778</v>
      </c>
      <c r="Z13" s="6">
        <v>-99.57</v>
      </c>
      <c r="AA13" s="22">
        <v>43160951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23052444</v>
      </c>
      <c r="D15" s="19">
        <f>SUM(D16:D18)</f>
        <v>0</v>
      </c>
      <c r="E15" s="20">
        <f t="shared" si="2"/>
        <v>17836408</v>
      </c>
      <c r="F15" s="21">
        <f t="shared" si="2"/>
        <v>20042408</v>
      </c>
      <c r="G15" s="21">
        <f t="shared" si="2"/>
        <v>1059647</v>
      </c>
      <c r="H15" s="21">
        <f t="shared" si="2"/>
        <v>1165111</v>
      </c>
      <c r="I15" s="21">
        <f t="shared" si="2"/>
        <v>1169989</v>
      </c>
      <c r="J15" s="21">
        <f t="shared" si="2"/>
        <v>3394747</v>
      </c>
      <c r="K15" s="21">
        <f t="shared" si="2"/>
        <v>1237183</v>
      </c>
      <c r="L15" s="21">
        <f t="shared" si="2"/>
        <v>1165311</v>
      </c>
      <c r="M15" s="21">
        <f t="shared" si="2"/>
        <v>877992</v>
      </c>
      <c r="N15" s="21">
        <f t="shared" si="2"/>
        <v>3280486</v>
      </c>
      <c r="O15" s="21">
        <f t="shared" si="2"/>
        <v>966803</v>
      </c>
      <c r="P15" s="21">
        <f t="shared" si="2"/>
        <v>1164756</v>
      </c>
      <c r="Q15" s="21">
        <f t="shared" si="2"/>
        <v>932802</v>
      </c>
      <c r="R15" s="21">
        <f t="shared" si="2"/>
        <v>3064361</v>
      </c>
      <c r="S15" s="21">
        <f t="shared" si="2"/>
        <v>936484</v>
      </c>
      <c r="T15" s="21">
        <f t="shared" si="2"/>
        <v>157096</v>
      </c>
      <c r="U15" s="21">
        <f t="shared" si="2"/>
        <v>1048230</v>
      </c>
      <c r="V15" s="21">
        <f t="shared" si="2"/>
        <v>2141810</v>
      </c>
      <c r="W15" s="21">
        <f t="shared" si="2"/>
        <v>11881404</v>
      </c>
      <c r="X15" s="21">
        <f t="shared" si="2"/>
        <v>20042408</v>
      </c>
      <c r="Y15" s="21">
        <f t="shared" si="2"/>
        <v>-8161004</v>
      </c>
      <c r="Z15" s="4">
        <f>+IF(X15&lt;&gt;0,+(Y15/X15)*100,0)</f>
        <v>-40.718680110693285</v>
      </c>
      <c r="AA15" s="19">
        <f>SUM(AA16:AA18)</f>
        <v>20042408</v>
      </c>
    </row>
    <row r="16" spans="1:27" ht="12.75">
      <c r="A16" s="5" t="s">
        <v>42</v>
      </c>
      <c r="B16" s="3"/>
      <c r="C16" s="22">
        <v>3585581</v>
      </c>
      <c r="D16" s="22"/>
      <c r="E16" s="23">
        <v>3586292</v>
      </c>
      <c r="F16" s="24">
        <v>3592292</v>
      </c>
      <c r="G16" s="24">
        <v>230823</v>
      </c>
      <c r="H16" s="24">
        <v>373381</v>
      </c>
      <c r="I16" s="24">
        <v>433184</v>
      </c>
      <c r="J16" s="24">
        <v>1037388</v>
      </c>
      <c r="K16" s="24">
        <v>255744</v>
      </c>
      <c r="L16" s="24">
        <v>469480</v>
      </c>
      <c r="M16" s="24">
        <v>254930</v>
      </c>
      <c r="N16" s="24">
        <v>980154</v>
      </c>
      <c r="O16" s="24">
        <v>170144</v>
      </c>
      <c r="P16" s="24">
        <v>437321</v>
      </c>
      <c r="Q16" s="24">
        <v>199828</v>
      </c>
      <c r="R16" s="24">
        <v>807293</v>
      </c>
      <c r="S16" s="24">
        <v>936484</v>
      </c>
      <c r="T16" s="24">
        <v>155260</v>
      </c>
      <c r="U16" s="24">
        <v>288807</v>
      </c>
      <c r="V16" s="24">
        <v>1380551</v>
      </c>
      <c r="W16" s="24">
        <v>4205386</v>
      </c>
      <c r="X16" s="24">
        <v>3592292</v>
      </c>
      <c r="Y16" s="24">
        <v>613094</v>
      </c>
      <c r="Z16" s="6">
        <v>17.07</v>
      </c>
      <c r="AA16" s="22">
        <v>3592292</v>
      </c>
    </row>
    <row r="17" spans="1:27" ht="12.75">
      <c r="A17" s="5" t="s">
        <v>43</v>
      </c>
      <c r="B17" s="3"/>
      <c r="C17" s="22">
        <v>19466863</v>
      </c>
      <c r="D17" s="22"/>
      <c r="E17" s="23">
        <v>14250116</v>
      </c>
      <c r="F17" s="24">
        <v>16450116</v>
      </c>
      <c r="G17" s="24">
        <v>828824</v>
      </c>
      <c r="H17" s="24">
        <v>791730</v>
      </c>
      <c r="I17" s="24">
        <v>736805</v>
      </c>
      <c r="J17" s="24">
        <v>2357359</v>
      </c>
      <c r="K17" s="24">
        <v>981439</v>
      </c>
      <c r="L17" s="24">
        <v>695831</v>
      </c>
      <c r="M17" s="24">
        <v>623062</v>
      </c>
      <c r="N17" s="24">
        <v>2300332</v>
      </c>
      <c r="O17" s="24">
        <v>796659</v>
      </c>
      <c r="P17" s="24">
        <v>727435</v>
      </c>
      <c r="Q17" s="24">
        <v>732974</v>
      </c>
      <c r="R17" s="24">
        <v>2257068</v>
      </c>
      <c r="S17" s="24"/>
      <c r="T17" s="24">
        <v>1836</v>
      </c>
      <c r="U17" s="24">
        <v>759423</v>
      </c>
      <c r="V17" s="24">
        <v>761259</v>
      </c>
      <c r="W17" s="24">
        <v>7676018</v>
      </c>
      <c r="X17" s="24">
        <v>16450116</v>
      </c>
      <c r="Y17" s="24">
        <v>-8774098</v>
      </c>
      <c r="Z17" s="6">
        <v>-53.34</v>
      </c>
      <c r="AA17" s="22">
        <v>16450116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493338310</v>
      </c>
      <c r="D19" s="19">
        <f>SUM(D20:D23)</f>
        <v>0</v>
      </c>
      <c r="E19" s="20">
        <f t="shared" si="3"/>
        <v>507813855</v>
      </c>
      <c r="F19" s="21">
        <f t="shared" si="3"/>
        <v>506126872</v>
      </c>
      <c r="G19" s="21">
        <f t="shared" si="3"/>
        <v>58394159</v>
      </c>
      <c r="H19" s="21">
        <f t="shared" si="3"/>
        <v>38187273</v>
      </c>
      <c r="I19" s="21">
        <f t="shared" si="3"/>
        <v>36911359</v>
      </c>
      <c r="J19" s="21">
        <f t="shared" si="3"/>
        <v>133492791</v>
      </c>
      <c r="K19" s="21">
        <f t="shared" si="3"/>
        <v>35507163</v>
      </c>
      <c r="L19" s="21">
        <f t="shared" si="3"/>
        <v>36003140</v>
      </c>
      <c r="M19" s="21">
        <f t="shared" si="3"/>
        <v>55450580</v>
      </c>
      <c r="N19" s="21">
        <f t="shared" si="3"/>
        <v>126960883</v>
      </c>
      <c r="O19" s="21">
        <f t="shared" si="3"/>
        <v>37704845</v>
      </c>
      <c r="P19" s="21">
        <f t="shared" si="3"/>
        <v>38770162</v>
      </c>
      <c r="Q19" s="21">
        <f t="shared" si="3"/>
        <v>52618674</v>
      </c>
      <c r="R19" s="21">
        <f t="shared" si="3"/>
        <v>129093681</v>
      </c>
      <c r="S19" s="21">
        <f t="shared" si="3"/>
        <v>34805056</v>
      </c>
      <c r="T19" s="21">
        <f t="shared" si="3"/>
        <v>33487645</v>
      </c>
      <c r="U19" s="21">
        <f t="shared" si="3"/>
        <v>35358344</v>
      </c>
      <c r="V19" s="21">
        <f t="shared" si="3"/>
        <v>103651045</v>
      </c>
      <c r="W19" s="21">
        <f t="shared" si="3"/>
        <v>493198400</v>
      </c>
      <c r="X19" s="21">
        <f t="shared" si="3"/>
        <v>506126872</v>
      </c>
      <c r="Y19" s="21">
        <f t="shared" si="3"/>
        <v>-12928472</v>
      </c>
      <c r="Z19" s="4">
        <f>+IF(X19&lt;&gt;0,+(Y19/X19)*100,0)</f>
        <v>-2.554393515782343</v>
      </c>
      <c r="AA19" s="19">
        <f>SUM(AA20:AA23)</f>
        <v>506126872</v>
      </c>
    </row>
    <row r="20" spans="1:27" ht="12.75">
      <c r="A20" s="5" t="s">
        <v>46</v>
      </c>
      <c r="B20" s="3"/>
      <c r="C20" s="22">
        <v>275188431</v>
      </c>
      <c r="D20" s="22"/>
      <c r="E20" s="23">
        <v>302842103</v>
      </c>
      <c r="F20" s="24">
        <v>302982103</v>
      </c>
      <c r="G20" s="24">
        <v>26087558</v>
      </c>
      <c r="H20" s="24">
        <v>27511443</v>
      </c>
      <c r="I20" s="24">
        <v>26133356</v>
      </c>
      <c r="J20" s="24">
        <v>79732357</v>
      </c>
      <c r="K20" s="24">
        <v>24198386</v>
      </c>
      <c r="L20" s="24">
        <v>24262165</v>
      </c>
      <c r="M20" s="24">
        <v>25625856</v>
      </c>
      <c r="N20" s="24">
        <v>74086407</v>
      </c>
      <c r="O20" s="24">
        <v>24595010</v>
      </c>
      <c r="P20" s="24">
        <v>24745911</v>
      </c>
      <c r="Q20" s="24">
        <v>26665488</v>
      </c>
      <c r="R20" s="24">
        <v>76006409</v>
      </c>
      <c r="S20" s="24">
        <v>24145525</v>
      </c>
      <c r="T20" s="24">
        <v>22956257</v>
      </c>
      <c r="U20" s="24">
        <v>23557114</v>
      </c>
      <c r="V20" s="24">
        <v>70658896</v>
      </c>
      <c r="W20" s="24">
        <v>300484069</v>
      </c>
      <c r="X20" s="24">
        <v>302982103</v>
      </c>
      <c r="Y20" s="24">
        <v>-2498034</v>
      </c>
      <c r="Z20" s="6">
        <v>-0.82</v>
      </c>
      <c r="AA20" s="22">
        <v>302982103</v>
      </c>
    </row>
    <row r="21" spans="1:27" ht="12.75">
      <c r="A21" s="5" t="s">
        <v>47</v>
      </c>
      <c r="B21" s="3"/>
      <c r="C21" s="22">
        <v>95761695</v>
      </c>
      <c r="D21" s="22"/>
      <c r="E21" s="23">
        <v>77934586</v>
      </c>
      <c r="F21" s="24">
        <v>77107603</v>
      </c>
      <c r="G21" s="24">
        <v>11255726</v>
      </c>
      <c r="H21" s="24">
        <v>4610177</v>
      </c>
      <c r="I21" s="24">
        <v>4785001</v>
      </c>
      <c r="J21" s="24">
        <v>20650904</v>
      </c>
      <c r="K21" s="24">
        <v>5182748</v>
      </c>
      <c r="L21" s="24">
        <v>5574379</v>
      </c>
      <c r="M21" s="24">
        <v>11114668</v>
      </c>
      <c r="N21" s="24">
        <v>21871795</v>
      </c>
      <c r="O21" s="24">
        <v>6894891</v>
      </c>
      <c r="P21" s="24">
        <v>7706156</v>
      </c>
      <c r="Q21" s="24">
        <v>10555144</v>
      </c>
      <c r="R21" s="24">
        <v>25156191</v>
      </c>
      <c r="S21" s="24">
        <v>4754427</v>
      </c>
      <c r="T21" s="24">
        <v>4635222</v>
      </c>
      <c r="U21" s="24">
        <v>5814880</v>
      </c>
      <c r="V21" s="24">
        <v>15204529</v>
      </c>
      <c r="W21" s="24">
        <v>82883419</v>
      </c>
      <c r="X21" s="24">
        <v>77107603</v>
      </c>
      <c r="Y21" s="24">
        <v>5775816</v>
      </c>
      <c r="Z21" s="6">
        <v>7.49</v>
      </c>
      <c r="AA21" s="22">
        <v>77107603</v>
      </c>
    </row>
    <row r="22" spans="1:27" ht="12.75">
      <c r="A22" s="5" t="s">
        <v>48</v>
      </c>
      <c r="B22" s="3"/>
      <c r="C22" s="25">
        <v>78058155</v>
      </c>
      <c r="D22" s="25"/>
      <c r="E22" s="26">
        <v>84301106</v>
      </c>
      <c r="F22" s="27">
        <v>82901106</v>
      </c>
      <c r="G22" s="27">
        <v>12996214</v>
      </c>
      <c r="H22" s="27">
        <v>3631133</v>
      </c>
      <c r="I22" s="27">
        <v>3545107</v>
      </c>
      <c r="J22" s="27">
        <v>20172454</v>
      </c>
      <c r="K22" s="27">
        <v>3728543</v>
      </c>
      <c r="L22" s="27">
        <v>3727866</v>
      </c>
      <c r="M22" s="27">
        <v>11669669</v>
      </c>
      <c r="N22" s="27">
        <v>19126078</v>
      </c>
      <c r="O22" s="27">
        <v>3721450</v>
      </c>
      <c r="P22" s="27">
        <v>3870050</v>
      </c>
      <c r="Q22" s="27">
        <v>9519607</v>
      </c>
      <c r="R22" s="27">
        <v>17111107</v>
      </c>
      <c r="S22" s="27">
        <v>3555170</v>
      </c>
      <c r="T22" s="27">
        <v>3540557</v>
      </c>
      <c r="U22" s="27">
        <v>3586090</v>
      </c>
      <c r="V22" s="27">
        <v>10681817</v>
      </c>
      <c r="W22" s="27">
        <v>67091456</v>
      </c>
      <c r="X22" s="27">
        <v>82901106</v>
      </c>
      <c r="Y22" s="27">
        <v>-15809650</v>
      </c>
      <c r="Z22" s="7">
        <v>-19.07</v>
      </c>
      <c r="AA22" s="25">
        <v>82901106</v>
      </c>
    </row>
    <row r="23" spans="1:27" ht="12.75">
      <c r="A23" s="5" t="s">
        <v>49</v>
      </c>
      <c r="B23" s="3"/>
      <c r="C23" s="22">
        <v>44330029</v>
      </c>
      <c r="D23" s="22"/>
      <c r="E23" s="23">
        <v>42736060</v>
      </c>
      <c r="F23" s="24">
        <v>43136060</v>
      </c>
      <c r="G23" s="24">
        <v>8054661</v>
      </c>
      <c r="H23" s="24">
        <v>2434520</v>
      </c>
      <c r="I23" s="24">
        <v>2447895</v>
      </c>
      <c r="J23" s="24">
        <v>12937076</v>
      </c>
      <c r="K23" s="24">
        <v>2397486</v>
      </c>
      <c r="L23" s="24">
        <v>2438730</v>
      </c>
      <c r="M23" s="24">
        <v>7040387</v>
      </c>
      <c r="N23" s="24">
        <v>11876603</v>
      </c>
      <c r="O23" s="24">
        <v>2493494</v>
      </c>
      <c r="P23" s="24">
        <v>2448045</v>
      </c>
      <c r="Q23" s="24">
        <v>5878435</v>
      </c>
      <c r="R23" s="24">
        <v>10819974</v>
      </c>
      <c r="S23" s="24">
        <v>2349934</v>
      </c>
      <c r="T23" s="24">
        <v>2355609</v>
      </c>
      <c r="U23" s="24">
        <v>2400260</v>
      </c>
      <c r="V23" s="24">
        <v>7105803</v>
      </c>
      <c r="W23" s="24">
        <v>42739456</v>
      </c>
      <c r="X23" s="24">
        <v>43136060</v>
      </c>
      <c r="Y23" s="24">
        <v>-396604</v>
      </c>
      <c r="Z23" s="6">
        <v>-0.92</v>
      </c>
      <c r="AA23" s="22">
        <v>43136060</v>
      </c>
    </row>
    <row r="24" spans="1:27" ht="12.75">
      <c r="A24" s="2" t="s">
        <v>50</v>
      </c>
      <c r="B24" s="8" t="s">
        <v>51</v>
      </c>
      <c r="C24" s="19">
        <v>26401</v>
      </c>
      <c r="D24" s="19"/>
      <c r="E24" s="20">
        <v>27986</v>
      </c>
      <c r="F24" s="21">
        <v>27986</v>
      </c>
      <c r="G24" s="21">
        <v>2264</v>
      </c>
      <c r="H24" s="21">
        <v>2264</v>
      </c>
      <c r="I24" s="21">
        <v>2264</v>
      </c>
      <c r="J24" s="21">
        <v>6792</v>
      </c>
      <c r="K24" s="21">
        <v>2264</v>
      </c>
      <c r="L24" s="21">
        <v>2264</v>
      </c>
      <c r="M24" s="21">
        <v>2264</v>
      </c>
      <c r="N24" s="21">
        <v>6792</v>
      </c>
      <c r="O24" s="21">
        <v>2398</v>
      </c>
      <c r="P24" s="21">
        <v>2398</v>
      </c>
      <c r="Q24" s="21">
        <v>2398</v>
      </c>
      <c r="R24" s="21">
        <v>7194</v>
      </c>
      <c r="S24" s="21">
        <v>2398</v>
      </c>
      <c r="T24" s="21">
        <v>2398</v>
      </c>
      <c r="U24" s="21">
        <v>2398</v>
      </c>
      <c r="V24" s="21">
        <v>7194</v>
      </c>
      <c r="W24" s="21">
        <v>27972</v>
      </c>
      <c r="X24" s="21">
        <v>27986</v>
      </c>
      <c r="Y24" s="21">
        <v>-14</v>
      </c>
      <c r="Z24" s="4">
        <v>-0.05</v>
      </c>
      <c r="AA24" s="19">
        <v>27986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801655477</v>
      </c>
      <c r="D25" s="40">
        <f>+D5+D9+D15+D19+D24</f>
        <v>0</v>
      </c>
      <c r="E25" s="41">
        <f t="shared" si="4"/>
        <v>818856443</v>
      </c>
      <c r="F25" s="42">
        <f t="shared" si="4"/>
        <v>844144488</v>
      </c>
      <c r="G25" s="42">
        <f t="shared" si="4"/>
        <v>87265998</v>
      </c>
      <c r="H25" s="42">
        <f t="shared" si="4"/>
        <v>61601626</v>
      </c>
      <c r="I25" s="42">
        <f t="shared" si="4"/>
        <v>50534062</v>
      </c>
      <c r="J25" s="42">
        <f t="shared" si="4"/>
        <v>199401686</v>
      </c>
      <c r="K25" s="42">
        <f t="shared" si="4"/>
        <v>43971992</v>
      </c>
      <c r="L25" s="42">
        <f t="shared" si="4"/>
        <v>49768299</v>
      </c>
      <c r="M25" s="42">
        <f t="shared" si="4"/>
        <v>80470661</v>
      </c>
      <c r="N25" s="42">
        <f t="shared" si="4"/>
        <v>174210952</v>
      </c>
      <c r="O25" s="42">
        <f t="shared" si="4"/>
        <v>53634663</v>
      </c>
      <c r="P25" s="42">
        <f t="shared" si="4"/>
        <v>51327666</v>
      </c>
      <c r="Q25" s="42">
        <f t="shared" si="4"/>
        <v>73798801</v>
      </c>
      <c r="R25" s="42">
        <f t="shared" si="4"/>
        <v>178761130</v>
      </c>
      <c r="S25" s="42">
        <f t="shared" si="4"/>
        <v>46001522</v>
      </c>
      <c r="T25" s="42">
        <f t="shared" si="4"/>
        <v>44370796</v>
      </c>
      <c r="U25" s="42">
        <f t="shared" si="4"/>
        <v>82329082</v>
      </c>
      <c r="V25" s="42">
        <f t="shared" si="4"/>
        <v>172701400</v>
      </c>
      <c r="W25" s="42">
        <f t="shared" si="4"/>
        <v>725075168</v>
      </c>
      <c r="X25" s="42">
        <f t="shared" si="4"/>
        <v>844144488</v>
      </c>
      <c r="Y25" s="42">
        <f t="shared" si="4"/>
        <v>-119069320</v>
      </c>
      <c r="Z25" s="43">
        <f>+IF(X25&lt;&gt;0,+(Y25/X25)*100,0)</f>
        <v>-14.10532458514377</v>
      </c>
      <c r="AA25" s="40">
        <f>+AA5+AA9+AA15+AA19+AA24</f>
        <v>844144488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110608064</v>
      </c>
      <c r="D28" s="19">
        <f>SUM(D29:D31)</f>
        <v>0</v>
      </c>
      <c r="E28" s="20">
        <f t="shared" si="5"/>
        <v>128874766</v>
      </c>
      <c r="F28" s="21">
        <f t="shared" si="5"/>
        <v>129308293</v>
      </c>
      <c r="G28" s="21">
        <f t="shared" si="5"/>
        <v>6695124</v>
      </c>
      <c r="H28" s="21">
        <f t="shared" si="5"/>
        <v>8052727</v>
      </c>
      <c r="I28" s="21">
        <f t="shared" si="5"/>
        <v>10307314</v>
      </c>
      <c r="J28" s="21">
        <f t="shared" si="5"/>
        <v>25055165</v>
      </c>
      <c r="K28" s="21">
        <f t="shared" si="5"/>
        <v>7933361</v>
      </c>
      <c r="L28" s="21">
        <f t="shared" si="5"/>
        <v>10945071</v>
      </c>
      <c r="M28" s="21">
        <f t="shared" si="5"/>
        <v>11878503</v>
      </c>
      <c r="N28" s="21">
        <f t="shared" si="5"/>
        <v>30756935</v>
      </c>
      <c r="O28" s="21">
        <f t="shared" si="5"/>
        <v>7493486</v>
      </c>
      <c r="P28" s="21">
        <f t="shared" si="5"/>
        <v>7720283</v>
      </c>
      <c r="Q28" s="21">
        <f t="shared" si="5"/>
        <v>9060039</v>
      </c>
      <c r="R28" s="21">
        <f t="shared" si="5"/>
        <v>24273808</v>
      </c>
      <c r="S28" s="21">
        <f t="shared" si="5"/>
        <v>11529053</v>
      </c>
      <c r="T28" s="21">
        <f t="shared" si="5"/>
        <v>7351301</v>
      </c>
      <c r="U28" s="21">
        <f t="shared" si="5"/>
        <v>10022881</v>
      </c>
      <c r="V28" s="21">
        <f t="shared" si="5"/>
        <v>28903235</v>
      </c>
      <c r="W28" s="21">
        <f t="shared" si="5"/>
        <v>108989143</v>
      </c>
      <c r="X28" s="21">
        <f t="shared" si="5"/>
        <v>129308293</v>
      </c>
      <c r="Y28" s="21">
        <f t="shared" si="5"/>
        <v>-20319150</v>
      </c>
      <c r="Z28" s="4">
        <f>+IF(X28&lt;&gt;0,+(Y28/X28)*100,0)</f>
        <v>-15.713725337012994</v>
      </c>
      <c r="AA28" s="19">
        <f>SUM(AA29:AA31)</f>
        <v>129308293</v>
      </c>
    </row>
    <row r="29" spans="1:27" ht="12.75">
      <c r="A29" s="5" t="s">
        <v>32</v>
      </c>
      <c r="B29" s="3"/>
      <c r="C29" s="22">
        <v>18224264</v>
      </c>
      <c r="D29" s="22"/>
      <c r="E29" s="23">
        <v>20012226</v>
      </c>
      <c r="F29" s="24">
        <v>20145259</v>
      </c>
      <c r="G29" s="24">
        <v>1198434</v>
      </c>
      <c r="H29" s="24">
        <v>1421475</v>
      </c>
      <c r="I29" s="24">
        <v>3253662</v>
      </c>
      <c r="J29" s="24">
        <v>5873571</v>
      </c>
      <c r="K29" s="24">
        <v>1278014</v>
      </c>
      <c r="L29" s="24">
        <v>1514178</v>
      </c>
      <c r="M29" s="24">
        <v>1715365</v>
      </c>
      <c r="N29" s="24">
        <v>4507557</v>
      </c>
      <c r="O29" s="24">
        <v>1219448</v>
      </c>
      <c r="P29" s="24">
        <v>1424699</v>
      </c>
      <c r="Q29" s="24">
        <v>1249588</v>
      </c>
      <c r="R29" s="24">
        <v>3893735</v>
      </c>
      <c r="S29" s="24">
        <v>1477127</v>
      </c>
      <c r="T29" s="24">
        <v>1628538</v>
      </c>
      <c r="U29" s="24">
        <v>1574932</v>
      </c>
      <c r="V29" s="24">
        <v>4680597</v>
      </c>
      <c r="W29" s="24">
        <v>18955460</v>
      </c>
      <c r="X29" s="24">
        <v>20145259</v>
      </c>
      <c r="Y29" s="24">
        <v>-1189799</v>
      </c>
      <c r="Z29" s="6">
        <v>-5.91</v>
      </c>
      <c r="AA29" s="22">
        <v>20145259</v>
      </c>
    </row>
    <row r="30" spans="1:27" ht="12.75">
      <c r="A30" s="5" t="s">
        <v>33</v>
      </c>
      <c r="B30" s="3"/>
      <c r="C30" s="25">
        <v>90805466</v>
      </c>
      <c r="D30" s="25"/>
      <c r="E30" s="26">
        <v>107119554</v>
      </c>
      <c r="F30" s="27">
        <v>107213400</v>
      </c>
      <c r="G30" s="27">
        <v>5381769</v>
      </c>
      <c r="H30" s="27">
        <v>6516331</v>
      </c>
      <c r="I30" s="27">
        <v>6897678</v>
      </c>
      <c r="J30" s="27">
        <v>18795778</v>
      </c>
      <c r="K30" s="27">
        <v>6527242</v>
      </c>
      <c r="L30" s="27">
        <v>9207676</v>
      </c>
      <c r="M30" s="27">
        <v>10042452</v>
      </c>
      <c r="N30" s="27">
        <v>25777370</v>
      </c>
      <c r="O30" s="27">
        <v>6159341</v>
      </c>
      <c r="P30" s="27">
        <v>6181236</v>
      </c>
      <c r="Q30" s="27">
        <v>7662567</v>
      </c>
      <c r="R30" s="27">
        <v>20003144</v>
      </c>
      <c r="S30" s="27">
        <v>9934336</v>
      </c>
      <c r="T30" s="27">
        <v>5617114</v>
      </c>
      <c r="U30" s="27">
        <v>8314948</v>
      </c>
      <c r="V30" s="27">
        <v>23866398</v>
      </c>
      <c r="W30" s="27">
        <v>88442690</v>
      </c>
      <c r="X30" s="27">
        <v>107213400</v>
      </c>
      <c r="Y30" s="27">
        <v>-18770710</v>
      </c>
      <c r="Z30" s="7">
        <v>-17.51</v>
      </c>
      <c r="AA30" s="25">
        <v>107213400</v>
      </c>
    </row>
    <row r="31" spans="1:27" ht="12.75">
      <c r="A31" s="5" t="s">
        <v>34</v>
      </c>
      <c r="B31" s="3"/>
      <c r="C31" s="22">
        <v>1578334</v>
      </c>
      <c r="D31" s="22"/>
      <c r="E31" s="23">
        <v>1742986</v>
      </c>
      <c r="F31" s="24">
        <v>1949634</v>
      </c>
      <c r="G31" s="24">
        <v>114921</v>
      </c>
      <c r="H31" s="24">
        <v>114921</v>
      </c>
      <c r="I31" s="24">
        <v>155974</v>
      </c>
      <c r="J31" s="24">
        <v>385816</v>
      </c>
      <c r="K31" s="24">
        <v>128105</v>
      </c>
      <c r="L31" s="24">
        <v>223217</v>
      </c>
      <c r="M31" s="24">
        <v>120686</v>
      </c>
      <c r="N31" s="24">
        <v>472008</v>
      </c>
      <c r="O31" s="24">
        <v>114697</v>
      </c>
      <c r="P31" s="24">
        <v>114348</v>
      </c>
      <c r="Q31" s="24">
        <v>147884</v>
      </c>
      <c r="R31" s="24">
        <v>376929</v>
      </c>
      <c r="S31" s="24">
        <v>117590</v>
      </c>
      <c r="T31" s="24">
        <v>105649</v>
      </c>
      <c r="U31" s="24">
        <v>133001</v>
      </c>
      <c r="V31" s="24">
        <v>356240</v>
      </c>
      <c r="W31" s="24">
        <v>1590993</v>
      </c>
      <c r="X31" s="24">
        <v>1949634</v>
      </c>
      <c r="Y31" s="24">
        <v>-358641</v>
      </c>
      <c r="Z31" s="6">
        <v>-18.4</v>
      </c>
      <c r="AA31" s="22">
        <v>1949634</v>
      </c>
    </row>
    <row r="32" spans="1:27" ht="12.75">
      <c r="A32" s="2" t="s">
        <v>35</v>
      </c>
      <c r="B32" s="3"/>
      <c r="C32" s="19">
        <f aca="true" t="shared" si="6" ref="C32:Y32">SUM(C33:C37)</f>
        <v>114961161</v>
      </c>
      <c r="D32" s="19">
        <f>SUM(D33:D37)</f>
        <v>0</v>
      </c>
      <c r="E32" s="20">
        <f t="shared" si="6"/>
        <v>108211440</v>
      </c>
      <c r="F32" s="21">
        <f t="shared" si="6"/>
        <v>122586782</v>
      </c>
      <c r="G32" s="21">
        <f t="shared" si="6"/>
        <v>4167941</v>
      </c>
      <c r="H32" s="21">
        <f t="shared" si="6"/>
        <v>5136602</v>
      </c>
      <c r="I32" s="21">
        <f t="shared" si="6"/>
        <v>5199847</v>
      </c>
      <c r="J32" s="21">
        <f t="shared" si="6"/>
        <v>14504390</v>
      </c>
      <c r="K32" s="21">
        <f t="shared" si="6"/>
        <v>6327509</v>
      </c>
      <c r="L32" s="21">
        <f t="shared" si="6"/>
        <v>8414689</v>
      </c>
      <c r="M32" s="21">
        <f t="shared" si="6"/>
        <v>6289403</v>
      </c>
      <c r="N32" s="21">
        <f t="shared" si="6"/>
        <v>21031601</v>
      </c>
      <c r="O32" s="21">
        <f t="shared" si="6"/>
        <v>8166010</v>
      </c>
      <c r="P32" s="21">
        <f t="shared" si="6"/>
        <v>7477164</v>
      </c>
      <c r="Q32" s="21">
        <f t="shared" si="6"/>
        <v>6117254</v>
      </c>
      <c r="R32" s="21">
        <f t="shared" si="6"/>
        <v>21760428</v>
      </c>
      <c r="S32" s="21">
        <f t="shared" si="6"/>
        <v>10011243</v>
      </c>
      <c r="T32" s="21">
        <f t="shared" si="6"/>
        <v>7992351</v>
      </c>
      <c r="U32" s="21">
        <f t="shared" si="6"/>
        <v>8824290</v>
      </c>
      <c r="V32" s="21">
        <f t="shared" si="6"/>
        <v>26827884</v>
      </c>
      <c r="W32" s="21">
        <f t="shared" si="6"/>
        <v>84124303</v>
      </c>
      <c r="X32" s="21">
        <f t="shared" si="6"/>
        <v>122586782</v>
      </c>
      <c r="Y32" s="21">
        <f t="shared" si="6"/>
        <v>-38462479</v>
      </c>
      <c r="Z32" s="4">
        <f>+IF(X32&lt;&gt;0,+(Y32/X32)*100,0)</f>
        <v>-31.375714716126573</v>
      </c>
      <c r="AA32" s="19">
        <f>SUM(AA33:AA37)</f>
        <v>122586782</v>
      </c>
    </row>
    <row r="33" spans="1:27" ht="12.75">
      <c r="A33" s="5" t="s">
        <v>36</v>
      </c>
      <c r="B33" s="3"/>
      <c r="C33" s="22">
        <v>16336868</v>
      </c>
      <c r="D33" s="22"/>
      <c r="E33" s="23">
        <v>18876150</v>
      </c>
      <c r="F33" s="24">
        <v>22493914</v>
      </c>
      <c r="G33" s="24">
        <v>1177315</v>
      </c>
      <c r="H33" s="24">
        <v>1234229</v>
      </c>
      <c r="I33" s="24">
        <v>1231563</v>
      </c>
      <c r="J33" s="24">
        <v>3643107</v>
      </c>
      <c r="K33" s="24">
        <v>1383640</v>
      </c>
      <c r="L33" s="24">
        <v>1932991</v>
      </c>
      <c r="M33" s="24">
        <v>1341126</v>
      </c>
      <c r="N33" s="24">
        <v>4657757</v>
      </c>
      <c r="O33" s="24">
        <v>1294225</v>
      </c>
      <c r="P33" s="24">
        <v>1287524</v>
      </c>
      <c r="Q33" s="24">
        <v>1368323</v>
      </c>
      <c r="R33" s="24">
        <v>3950072</v>
      </c>
      <c r="S33" s="24">
        <v>1847833</v>
      </c>
      <c r="T33" s="24">
        <v>1894278</v>
      </c>
      <c r="U33" s="24">
        <v>2499973</v>
      </c>
      <c r="V33" s="24">
        <v>6242084</v>
      </c>
      <c r="W33" s="24">
        <v>18493020</v>
      </c>
      <c r="X33" s="24">
        <v>22493914</v>
      </c>
      <c r="Y33" s="24">
        <v>-4000894</v>
      </c>
      <c r="Z33" s="6">
        <v>-17.79</v>
      </c>
      <c r="AA33" s="22">
        <v>22493914</v>
      </c>
    </row>
    <row r="34" spans="1:27" ht="12.75">
      <c r="A34" s="5" t="s">
        <v>37</v>
      </c>
      <c r="B34" s="3"/>
      <c r="C34" s="22">
        <v>21504976</v>
      </c>
      <c r="D34" s="22"/>
      <c r="E34" s="23">
        <v>25065465</v>
      </c>
      <c r="F34" s="24">
        <v>24845221</v>
      </c>
      <c r="G34" s="24">
        <v>1178466</v>
      </c>
      <c r="H34" s="24">
        <v>1492126</v>
      </c>
      <c r="I34" s="24">
        <v>1549850</v>
      </c>
      <c r="J34" s="24">
        <v>4220442</v>
      </c>
      <c r="K34" s="24">
        <v>1854403</v>
      </c>
      <c r="L34" s="24">
        <v>2471207</v>
      </c>
      <c r="M34" s="24">
        <v>1634930</v>
      </c>
      <c r="N34" s="24">
        <v>5960540</v>
      </c>
      <c r="O34" s="24">
        <v>1697006</v>
      </c>
      <c r="P34" s="24">
        <v>1801011</v>
      </c>
      <c r="Q34" s="24">
        <v>1697274</v>
      </c>
      <c r="R34" s="24">
        <v>5195291</v>
      </c>
      <c r="S34" s="24">
        <v>3189794</v>
      </c>
      <c r="T34" s="24">
        <v>1498770</v>
      </c>
      <c r="U34" s="24">
        <v>1515531</v>
      </c>
      <c r="V34" s="24">
        <v>6204095</v>
      </c>
      <c r="W34" s="24">
        <v>21580368</v>
      </c>
      <c r="X34" s="24">
        <v>24845221</v>
      </c>
      <c r="Y34" s="24">
        <v>-3264853</v>
      </c>
      <c r="Z34" s="6">
        <v>-13.14</v>
      </c>
      <c r="AA34" s="22">
        <v>24845221</v>
      </c>
    </row>
    <row r="35" spans="1:27" ht="12.75">
      <c r="A35" s="5" t="s">
        <v>38</v>
      </c>
      <c r="B35" s="3"/>
      <c r="C35" s="22">
        <v>46773349</v>
      </c>
      <c r="D35" s="22"/>
      <c r="E35" s="23">
        <v>61733555</v>
      </c>
      <c r="F35" s="24">
        <v>67317535</v>
      </c>
      <c r="G35" s="24">
        <v>1676665</v>
      </c>
      <c r="H35" s="24">
        <v>2268325</v>
      </c>
      <c r="I35" s="24">
        <v>2281011</v>
      </c>
      <c r="J35" s="24">
        <v>6226001</v>
      </c>
      <c r="K35" s="24">
        <v>2878560</v>
      </c>
      <c r="L35" s="24">
        <v>3803157</v>
      </c>
      <c r="M35" s="24">
        <v>3158734</v>
      </c>
      <c r="N35" s="24">
        <v>9840451</v>
      </c>
      <c r="O35" s="24">
        <v>3042792</v>
      </c>
      <c r="P35" s="24">
        <v>2883641</v>
      </c>
      <c r="Q35" s="24">
        <v>2823419</v>
      </c>
      <c r="R35" s="24">
        <v>8749852</v>
      </c>
      <c r="S35" s="24">
        <v>3994061</v>
      </c>
      <c r="T35" s="24">
        <v>4314197</v>
      </c>
      <c r="U35" s="24">
        <v>4149443</v>
      </c>
      <c r="V35" s="24">
        <v>12457701</v>
      </c>
      <c r="W35" s="24">
        <v>37274005</v>
      </c>
      <c r="X35" s="24">
        <v>67317535</v>
      </c>
      <c r="Y35" s="24">
        <v>-30043530</v>
      </c>
      <c r="Z35" s="6">
        <v>-44.63</v>
      </c>
      <c r="AA35" s="22">
        <v>67317535</v>
      </c>
    </row>
    <row r="36" spans="1:27" ht="12.75">
      <c r="A36" s="5" t="s">
        <v>39</v>
      </c>
      <c r="B36" s="3"/>
      <c r="C36" s="22">
        <v>30345968</v>
      </c>
      <c r="D36" s="22"/>
      <c r="E36" s="23">
        <v>2536270</v>
      </c>
      <c r="F36" s="24">
        <v>7930112</v>
      </c>
      <c r="G36" s="24">
        <v>135495</v>
      </c>
      <c r="H36" s="24">
        <v>141922</v>
      </c>
      <c r="I36" s="24">
        <v>137423</v>
      </c>
      <c r="J36" s="24">
        <v>414840</v>
      </c>
      <c r="K36" s="24">
        <v>210906</v>
      </c>
      <c r="L36" s="24">
        <v>207334</v>
      </c>
      <c r="M36" s="24">
        <v>154613</v>
      </c>
      <c r="N36" s="24">
        <v>572853</v>
      </c>
      <c r="O36" s="24">
        <v>2131987</v>
      </c>
      <c r="P36" s="24">
        <v>1504988</v>
      </c>
      <c r="Q36" s="24">
        <v>228238</v>
      </c>
      <c r="R36" s="24">
        <v>3865213</v>
      </c>
      <c r="S36" s="24">
        <v>979555</v>
      </c>
      <c r="T36" s="24">
        <v>285106</v>
      </c>
      <c r="U36" s="24">
        <v>659343</v>
      </c>
      <c r="V36" s="24">
        <v>1924004</v>
      </c>
      <c r="W36" s="24">
        <v>6776910</v>
      </c>
      <c r="X36" s="24">
        <v>7930112</v>
      </c>
      <c r="Y36" s="24">
        <v>-1153202</v>
      </c>
      <c r="Z36" s="6">
        <v>-14.54</v>
      </c>
      <c r="AA36" s="22">
        <v>7930112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69192078</v>
      </c>
      <c r="D38" s="19">
        <f>SUM(D39:D41)</f>
        <v>0</v>
      </c>
      <c r="E38" s="20">
        <f t="shared" si="7"/>
        <v>65130801</v>
      </c>
      <c r="F38" s="21">
        <f t="shared" si="7"/>
        <v>66777460</v>
      </c>
      <c r="G38" s="21">
        <f t="shared" si="7"/>
        <v>1634066</v>
      </c>
      <c r="H38" s="21">
        <f t="shared" si="7"/>
        <v>2029247</v>
      </c>
      <c r="I38" s="21">
        <f t="shared" si="7"/>
        <v>2182180</v>
      </c>
      <c r="J38" s="21">
        <f t="shared" si="7"/>
        <v>5845493</v>
      </c>
      <c r="K38" s="21">
        <f t="shared" si="7"/>
        <v>2934932</v>
      </c>
      <c r="L38" s="21">
        <f t="shared" si="7"/>
        <v>3848893</v>
      </c>
      <c r="M38" s="21">
        <f t="shared" si="7"/>
        <v>2790568</v>
      </c>
      <c r="N38" s="21">
        <f t="shared" si="7"/>
        <v>9574393</v>
      </c>
      <c r="O38" s="21">
        <f t="shared" si="7"/>
        <v>1878366</v>
      </c>
      <c r="P38" s="21">
        <f t="shared" si="7"/>
        <v>4897411</v>
      </c>
      <c r="Q38" s="21">
        <f t="shared" si="7"/>
        <v>6322101</v>
      </c>
      <c r="R38" s="21">
        <f t="shared" si="7"/>
        <v>13097878</v>
      </c>
      <c r="S38" s="21">
        <f t="shared" si="7"/>
        <v>24344728</v>
      </c>
      <c r="T38" s="21">
        <f t="shared" si="7"/>
        <v>4321671</v>
      </c>
      <c r="U38" s="21">
        <f t="shared" si="7"/>
        <v>3920978</v>
      </c>
      <c r="V38" s="21">
        <f t="shared" si="7"/>
        <v>32587377</v>
      </c>
      <c r="W38" s="21">
        <f t="shared" si="7"/>
        <v>61105141</v>
      </c>
      <c r="X38" s="21">
        <f t="shared" si="7"/>
        <v>66777460</v>
      </c>
      <c r="Y38" s="21">
        <f t="shared" si="7"/>
        <v>-5672319</v>
      </c>
      <c r="Z38" s="4">
        <f>+IF(X38&lt;&gt;0,+(Y38/X38)*100,0)</f>
        <v>-8.494361720257103</v>
      </c>
      <c r="AA38" s="19">
        <f>SUM(AA39:AA41)</f>
        <v>66777460</v>
      </c>
    </row>
    <row r="39" spans="1:27" ht="12.75">
      <c r="A39" s="5" t="s">
        <v>42</v>
      </c>
      <c r="B39" s="3"/>
      <c r="C39" s="22">
        <v>11503002</v>
      </c>
      <c r="D39" s="22"/>
      <c r="E39" s="23">
        <v>12911733</v>
      </c>
      <c r="F39" s="24">
        <v>13704353</v>
      </c>
      <c r="G39" s="24">
        <v>784589</v>
      </c>
      <c r="H39" s="24">
        <v>783547</v>
      </c>
      <c r="I39" s="24">
        <v>814496</v>
      </c>
      <c r="J39" s="24">
        <v>2382632</v>
      </c>
      <c r="K39" s="24">
        <v>1229684</v>
      </c>
      <c r="L39" s="24">
        <v>1449251</v>
      </c>
      <c r="M39" s="24">
        <v>957827</v>
      </c>
      <c r="N39" s="24">
        <v>3636762</v>
      </c>
      <c r="O39" s="24">
        <v>839443</v>
      </c>
      <c r="P39" s="24">
        <v>876462</v>
      </c>
      <c r="Q39" s="24">
        <v>19762</v>
      </c>
      <c r="R39" s="24">
        <v>1735667</v>
      </c>
      <c r="S39" s="24">
        <v>1847571</v>
      </c>
      <c r="T39" s="24">
        <v>1057034</v>
      </c>
      <c r="U39" s="24">
        <v>1577897</v>
      </c>
      <c r="V39" s="24">
        <v>4482502</v>
      </c>
      <c r="W39" s="24">
        <v>12237563</v>
      </c>
      <c r="X39" s="24">
        <v>13704353</v>
      </c>
      <c r="Y39" s="24">
        <v>-1466790</v>
      </c>
      <c r="Z39" s="6">
        <v>-10.7</v>
      </c>
      <c r="AA39" s="22">
        <v>13704353</v>
      </c>
    </row>
    <row r="40" spans="1:27" ht="12.75">
      <c r="A40" s="5" t="s">
        <v>43</v>
      </c>
      <c r="B40" s="3"/>
      <c r="C40" s="22">
        <v>57689076</v>
      </c>
      <c r="D40" s="22"/>
      <c r="E40" s="23">
        <v>52219068</v>
      </c>
      <c r="F40" s="24">
        <v>53073107</v>
      </c>
      <c r="G40" s="24">
        <v>849477</v>
      </c>
      <c r="H40" s="24">
        <v>1245700</v>
      </c>
      <c r="I40" s="24">
        <v>1367684</v>
      </c>
      <c r="J40" s="24">
        <v>3462861</v>
      </c>
      <c r="K40" s="24">
        <v>1705248</v>
      </c>
      <c r="L40" s="24">
        <v>2399642</v>
      </c>
      <c r="M40" s="24">
        <v>1832741</v>
      </c>
      <c r="N40" s="24">
        <v>5937631</v>
      </c>
      <c r="O40" s="24">
        <v>1038923</v>
      </c>
      <c r="P40" s="24">
        <v>4020949</v>
      </c>
      <c r="Q40" s="24">
        <v>6302339</v>
      </c>
      <c r="R40" s="24">
        <v>11362211</v>
      </c>
      <c r="S40" s="24">
        <v>22497157</v>
      </c>
      <c r="T40" s="24">
        <v>3264637</v>
      </c>
      <c r="U40" s="24">
        <v>2343081</v>
      </c>
      <c r="V40" s="24">
        <v>28104875</v>
      </c>
      <c r="W40" s="24">
        <v>48867578</v>
      </c>
      <c r="X40" s="24">
        <v>53073107</v>
      </c>
      <c r="Y40" s="24">
        <v>-4205529</v>
      </c>
      <c r="Z40" s="6">
        <v>-7.92</v>
      </c>
      <c r="AA40" s="22">
        <v>53073107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390775366</v>
      </c>
      <c r="D42" s="19">
        <f>SUM(D43:D46)</f>
        <v>0</v>
      </c>
      <c r="E42" s="20">
        <f t="shared" si="8"/>
        <v>434163354</v>
      </c>
      <c r="F42" s="21">
        <f t="shared" si="8"/>
        <v>437667952</v>
      </c>
      <c r="G42" s="21">
        <f t="shared" si="8"/>
        <v>10286096</v>
      </c>
      <c r="H42" s="21">
        <f t="shared" si="8"/>
        <v>37726386</v>
      </c>
      <c r="I42" s="21">
        <f t="shared" si="8"/>
        <v>34874415</v>
      </c>
      <c r="J42" s="21">
        <f t="shared" si="8"/>
        <v>82886897</v>
      </c>
      <c r="K42" s="21">
        <f t="shared" si="8"/>
        <v>29430518</v>
      </c>
      <c r="L42" s="21">
        <f t="shared" si="8"/>
        <v>28354395</v>
      </c>
      <c r="M42" s="21">
        <f t="shared" si="8"/>
        <v>27708350</v>
      </c>
      <c r="N42" s="21">
        <f t="shared" si="8"/>
        <v>85493263</v>
      </c>
      <c r="O42" s="21">
        <f t="shared" si="8"/>
        <v>27068651</v>
      </c>
      <c r="P42" s="21">
        <f t="shared" si="8"/>
        <v>25312286</v>
      </c>
      <c r="Q42" s="21">
        <f t="shared" si="8"/>
        <v>30663627</v>
      </c>
      <c r="R42" s="21">
        <f t="shared" si="8"/>
        <v>83044564</v>
      </c>
      <c r="S42" s="21">
        <f t="shared" si="8"/>
        <v>55445975</v>
      </c>
      <c r="T42" s="21">
        <f t="shared" si="8"/>
        <v>27076389</v>
      </c>
      <c r="U42" s="21">
        <f t="shared" si="8"/>
        <v>39778743</v>
      </c>
      <c r="V42" s="21">
        <f t="shared" si="8"/>
        <v>122301107</v>
      </c>
      <c r="W42" s="21">
        <f t="shared" si="8"/>
        <v>373725831</v>
      </c>
      <c r="X42" s="21">
        <f t="shared" si="8"/>
        <v>437667952</v>
      </c>
      <c r="Y42" s="21">
        <f t="shared" si="8"/>
        <v>-63942121</v>
      </c>
      <c r="Z42" s="4">
        <f>+IF(X42&lt;&gt;0,+(Y42/X42)*100,0)</f>
        <v>-14.609733408124889</v>
      </c>
      <c r="AA42" s="19">
        <f>SUM(AA43:AA46)</f>
        <v>437667952</v>
      </c>
    </row>
    <row r="43" spans="1:27" ht="12.75">
      <c r="A43" s="5" t="s">
        <v>46</v>
      </c>
      <c r="B43" s="3"/>
      <c r="C43" s="22">
        <v>232085108</v>
      </c>
      <c r="D43" s="22"/>
      <c r="E43" s="23">
        <v>265248361</v>
      </c>
      <c r="F43" s="24">
        <v>266036324</v>
      </c>
      <c r="G43" s="24">
        <v>5422264</v>
      </c>
      <c r="H43" s="24">
        <v>30897240</v>
      </c>
      <c r="I43" s="24">
        <v>28392210</v>
      </c>
      <c r="J43" s="24">
        <v>64711714</v>
      </c>
      <c r="K43" s="24">
        <v>21789230</v>
      </c>
      <c r="L43" s="24">
        <v>18191111</v>
      </c>
      <c r="M43" s="24">
        <v>15212346</v>
      </c>
      <c r="N43" s="24">
        <v>55192687</v>
      </c>
      <c r="O43" s="24">
        <v>19941599</v>
      </c>
      <c r="P43" s="24">
        <v>19120752</v>
      </c>
      <c r="Q43" s="24">
        <v>18882492</v>
      </c>
      <c r="R43" s="24">
        <v>57944843</v>
      </c>
      <c r="S43" s="24">
        <v>25335855</v>
      </c>
      <c r="T43" s="24">
        <v>18254983</v>
      </c>
      <c r="U43" s="24">
        <v>24573911</v>
      </c>
      <c r="V43" s="24">
        <v>68164749</v>
      </c>
      <c r="W43" s="24">
        <v>246013993</v>
      </c>
      <c r="X43" s="24">
        <v>266036324</v>
      </c>
      <c r="Y43" s="24">
        <v>-20022331</v>
      </c>
      <c r="Z43" s="6">
        <v>-7.53</v>
      </c>
      <c r="AA43" s="22">
        <v>266036324</v>
      </c>
    </row>
    <row r="44" spans="1:27" ht="12.75">
      <c r="A44" s="5" t="s">
        <v>47</v>
      </c>
      <c r="B44" s="3"/>
      <c r="C44" s="22">
        <v>56824780</v>
      </c>
      <c r="D44" s="22"/>
      <c r="E44" s="23">
        <v>64258668</v>
      </c>
      <c r="F44" s="24">
        <v>65825235</v>
      </c>
      <c r="G44" s="24">
        <v>1168554</v>
      </c>
      <c r="H44" s="24">
        <v>1470976</v>
      </c>
      <c r="I44" s="24">
        <v>1759819</v>
      </c>
      <c r="J44" s="24">
        <v>4399349</v>
      </c>
      <c r="K44" s="24">
        <v>1893497</v>
      </c>
      <c r="L44" s="24">
        <v>2633634</v>
      </c>
      <c r="M44" s="24">
        <v>1595545</v>
      </c>
      <c r="N44" s="24">
        <v>6122676</v>
      </c>
      <c r="O44" s="24">
        <v>1902186</v>
      </c>
      <c r="P44" s="24">
        <v>1217507</v>
      </c>
      <c r="Q44" s="24">
        <v>4374915</v>
      </c>
      <c r="R44" s="24">
        <v>7494608</v>
      </c>
      <c r="S44" s="24">
        <v>11852739</v>
      </c>
      <c r="T44" s="24">
        <v>2449320</v>
      </c>
      <c r="U44" s="24">
        <v>3339066</v>
      </c>
      <c r="V44" s="24">
        <v>17641125</v>
      </c>
      <c r="W44" s="24">
        <v>35657758</v>
      </c>
      <c r="X44" s="24">
        <v>65825235</v>
      </c>
      <c r="Y44" s="24">
        <v>-30167477</v>
      </c>
      <c r="Z44" s="6">
        <v>-45.83</v>
      </c>
      <c r="AA44" s="22">
        <v>65825235</v>
      </c>
    </row>
    <row r="45" spans="1:27" ht="12.75">
      <c r="A45" s="5" t="s">
        <v>48</v>
      </c>
      <c r="B45" s="3"/>
      <c r="C45" s="25">
        <v>64440165</v>
      </c>
      <c r="D45" s="25"/>
      <c r="E45" s="26">
        <v>68141745</v>
      </c>
      <c r="F45" s="27">
        <v>64830597</v>
      </c>
      <c r="G45" s="27">
        <v>1848693</v>
      </c>
      <c r="H45" s="27">
        <v>2628028</v>
      </c>
      <c r="I45" s="27">
        <v>2347691</v>
      </c>
      <c r="J45" s="27">
        <v>6824412</v>
      </c>
      <c r="K45" s="27">
        <v>2977037</v>
      </c>
      <c r="L45" s="27">
        <v>3797028</v>
      </c>
      <c r="M45" s="27">
        <v>8098016</v>
      </c>
      <c r="N45" s="27">
        <v>14872081</v>
      </c>
      <c r="O45" s="27">
        <v>2593077</v>
      </c>
      <c r="P45" s="27">
        <v>2516644</v>
      </c>
      <c r="Q45" s="27">
        <v>3891704</v>
      </c>
      <c r="R45" s="27">
        <v>9001425</v>
      </c>
      <c r="S45" s="27">
        <v>14392050</v>
      </c>
      <c r="T45" s="27">
        <v>3781758</v>
      </c>
      <c r="U45" s="27">
        <v>8671445</v>
      </c>
      <c r="V45" s="27">
        <v>26845253</v>
      </c>
      <c r="W45" s="27">
        <v>57543171</v>
      </c>
      <c r="X45" s="27">
        <v>64830597</v>
      </c>
      <c r="Y45" s="27">
        <v>-7287426</v>
      </c>
      <c r="Z45" s="7">
        <v>-11.24</v>
      </c>
      <c r="AA45" s="25">
        <v>64830597</v>
      </c>
    </row>
    <row r="46" spans="1:27" ht="12.75">
      <c r="A46" s="5" t="s">
        <v>49</v>
      </c>
      <c r="B46" s="3"/>
      <c r="C46" s="22">
        <v>37425313</v>
      </c>
      <c r="D46" s="22"/>
      <c r="E46" s="23">
        <v>36514580</v>
      </c>
      <c r="F46" s="24">
        <v>40975796</v>
      </c>
      <c r="G46" s="24">
        <v>1846585</v>
      </c>
      <c r="H46" s="24">
        <v>2730142</v>
      </c>
      <c r="I46" s="24">
        <v>2374695</v>
      </c>
      <c r="J46" s="24">
        <v>6951422</v>
      </c>
      <c r="K46" s="24">
        <v>2770754</v>
      </c>
      <c r="L46" s="24">
        <v>3732622</v>
      </c>
      <c r="M46" s="24">
        <v>2802443</v>
      </c>
      <c r="N46" s="24">
        <v>9305819</v>
      </c>
      <c r="O46" s="24">
        <v>2631789</v>
      </c>
      <c r="P46" s="24">
        <v>2457383</v>
      </c>
      <c r="Q46" s="24">
        <v>3514516</v>
      </c>
      <c r="R46" s="24">
        <v>8603688</v>
      </c>
      <c r="S46" s="24">
        <v>3865331</v>
      </c>
      <c r="T46" s="24">
        <v>2590328</v>
      </c>
      <c r="U46" s="24">
        <v>3194321</v>
      </c>
      <c r="V46" s="24">
        <v>9649980</v>
      </c>
      <c r="W46" s="24">
        <v>34510909</v>
      </c>
      <c r="X46" s="24">
        <v>40975796</v>
      </c>
      <c r="Y46" s="24">
        <v>-6464887</v>
      </c>
      <c r="Z46" s="6">
        <v>-15.78</v>
      </c>
      <c r="AA46" s="22">
        <v>40975796</v>
      </c>
    </row>
    <row r="47" spans="1:27" ht="12.75">
      <c r="A47" s="2" t="s">
        <v>50</v>
      </c>
      <c r="B47" s="8" t="s">
        <v>51</v>
      </c>
      <c r="C47" s="19">
        <v>1342122</v>
      </c>
      <c r="D47" s="19"/>
      <c r="E47" s="20">
        <v>1477452</v>
      </c>
      <c r="F47" s="21">
        <v>1483396</v>
      </c>
      <c r="G47" s="21">
        <v>36839</v>
      </c>
      <c r="H47" s="21">
        <v>228503</v>
      </c>
      <c r="I47" s="21">
        <v>48091</v>
      </c>
      <c r="J47" s="21">
        <v>313433</v>
      </c>
      <c r="K47" s="21">
        <v>229520</v>
      </c>
      <c r="L47" s="21">
        <v>66590</v>
      </c>
      <c r="M47" s="21">
        <v>40224</v>
      </c>
      <c r="N47" s="21">
        <v>336334</v>
      </c>
      <c r="O47" s="21">
        <v>276386</v>
      </c>
      <c r="P47" s="21">
        <v>50182</v>
      </c>
      <c r="Q47" s="21">
        <v>228929</v>
      </c>
      <c r="R47" s="21">
        <v>555497</v>
      </c>
      <c r="S47" s="21">
        <v>38680</v>
      </c>
      <c r="T47" s="21">
        <v>39762</v>
      </c>
      <c r="U47" s="21">
        <v>36920</v>
      </c>
      <c r="V47" s="21">
        <v>115362</v>
      </c>
      <c r="W47" s="21">
        <v>1320626</v>
      </c>
      <c r="X47" s="21">
        <v>1483396</v>
      </c>
      <c r="Y47" s="21">
        <v>-162770</v>
      </c>
      <c r="Z47" s="4">
        <v>-10.97</v>
      </c>
      <c r="AA47" s="19">
        <v>1483396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686878791</v>
      </c>
      <c r="D48" s="40">
        <f>+D28+D32+D38+D42+D47</f>
        <v>0</v>
      </c>
      <c r="E48" s="41">
        <f t="shared" si="9"/>
        <v>737857813</v>
      </c>
      <c r="F48" s="42">
        <f t="shared" si="9"/>
        <v>757823883</v>
      </c>
      <c r="G48" s="42">
        <f t="shared" si="9"/>
        <v>22820066</v>
      </c>
      <c r="H48" s="42">
        <f t="shared" si="9"/>
        <v>53173465</v>
      </c>
      <c r="I48" s="42">
        <f t="shared" si="9"/>
        <v>52611847</v>
      </c>
      <c r="J48" s="42">
        <f t="shared" si="9"/>
        <v>128605378</v>
      </c>
      <c r="K48" s="42">
        <f t="shared" si="9"/>
        <v>46855840</v>
      </c>
      <c r="L48" s="42">
        <f t="shared" si="9"/>
        <v>51629638</v>
      </c>
      <c r="M48" s="42">
        <f t="shared" si="9"/>
        <v>48707048</v>
      </c>
      <c r="N48" s="42">
        <f t="shared" si="9"/>
        <v>147192526</v>
      </c>
      <c r="O48" s="42">
        <f t="shared" si="9"/>
        <v>44882899</v>
      </c>
      <c r="P48" s="42">
        <f t="shared" si="9"/>
        <v>45457326</v>
      </c>
      <c r="Q48" s="42">
        <f t="shared" si="9"/>
        <v>52391950</v>
      </c>
      <c r="R48" s="42">
        <f t="shared" si="9"/>
        <v>142732175</v>
      </c>
      <c r="S48" s="42">
        <f t="shared" si="9"/>
        <v>101369679</v>
      </c>
      <c r="T48" s="42">
        <f t="shared" si="9"/>
        <v>46781474</v>
      </c>
      <c r="U48" s="42">
        <f t="shared" si="9"/>
        <v>62583812</v>
      </c>
      <c r="V48" s="42">
        <f t="shared" si="9"/>
        <v>210734965</v>
      </c>
      <c r="W48" s="42">
        <f t="shared" si="9"/>
        <v>629265044</v>
      </c>
      <c r="X48" s="42">
        <f t="shared" si="9"/>
        <v>757823883</v>
      </c>
      <c r="Y48" s="42">
        <f t="shared" si="9"/>
        <v>-128558839</v>
      </c>
      <c r="Z48" s="43">
        <f>+IF(X48&lt;&gt;0,+(Y48/X48)*100,0)</f>
        <v>-16.964210535444423</v>
      </c>
      <c r="AA48" s="40">
        <f>+AA28+AA32+AA38+AA42+AA47</f>
        <v>757823883</v>
      </c>
    </row>
    <row r="49" spans="1:27" ht="12.75">
      <c r="A49" s="14" t="s">
        <v>87</v>
      </c>
      <c r="B49" s="15"/>
      <c r="C49" s="44">
        <f aca="true" t="shared" si="10" ref="C49:Y49">+C25-C48</f>
        <v>114776686</v>
      </c>
      <c r="D49" s="44">
        <f>+D25-D48</f>
        <v>0</v>
      </c>
      <c r="E49" s="45">
        <f t="shared" si="10"/>
        <v>80998630</v>
      </c>
      <c r="F49" s="46">
        <f t="shared" si="10"/>
        <v>86320605</v>
      </c>
      <c r="G49" s="46">
        <f t="shared" si="10"/>
        <v>64445932</v>
      </c>
      <c r="H49" s="46">
        <f t="shared" si="10"/>
        <v>8428161</v>
      </c>
      <c r="I49" s="46">
        <f t="shared" si="10"/>
        <v>-2077785</v>
      </c>
      <c r="J49" s="46">
        <f t="shared" si="10"/>
        <v>70796308</v>
      </c>
      <c r="K49" s="46">
        <f t="shared" si="10"/>
        <v>-2883848</v>
      </c>
      <c r="L49" s="46">
        <f t="shared" si="10"/>
        <v>-1861339</v>
      </c>
      <c r="M49" s="46">
        <f t="shared" si="10"/>
        <v>31763613</v>
      </c>
      <c r="N49" s="46">
        <f t="shared" si="10"/>
        <v>27018426</v>
      </c>
      <c r="O49" s="46">
        <f t="shared" si="10"/>
        <v>8751764</v>
      </c>
      <c r="P49" s="46">
        <f t="shared" si="10"/>
        <v>5870340</v>
      </c>
      <c r="Q49" s="46">
        <f t="shared" si="10"/>
        <v>21406851</v>
      </c>
      <c r="R49" s="46">
        <f t="shared" si="10"/>
        <v>36028955</v>
      </c>
      <c r="S49" s="46">
        <f t="shared" si="10"/>
        <v>-55368157</v>
      </c>
      <c r="T49" s="46">
        <f t="shared" si="10"/>
        <v>-2410678</v>
      </c>
      <c r="U49" s="46">
        <f t="shared" si="10"/>
        <v>19745270</v>
      </c>
      <c r="V49" s="46">
        <f t="shared" si="10"/>
        <v>-38033565</v>
      </c>
      <c r="W49" s="46">
        <f t="shared" si="10"/>
        <v>95810124</v>
      </c>
      <c r="X49" s="46">
        <f>IF(F25=F48,0,X25-X48)</f>
        <v>86320605</v>
      </c>
      <c r="Y49" s="46">
        <f t="shared" si="10"/>
        <v>9489519</v>
      </c>
      <c r="Z49" s="47">
        <f>+IF(X49&lt;&gt;0,+(Y49/X49)*100,0)</f>
        <v>10.993341624517113</v>
      </c>
      <c r="AA49" s="44">
        <f>+AA25-AA48</f>
        <v>86320605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125744403</v>
      </c>
      <c r="D5" s="19">
        <f>SUM(D6:D8)</f>
        <v>0</v>
      </c>
      <c r="E5" s="20">
        <f t="shared" si="0"/>
        <v>113368872</v>
      </c>
      <c r="F5" s="21">
        <f t="shared" si="0"/>
        <v>117690585</v>
      </c>
      <c r="G5" s="21">
        <f t="shared" si="0"/>
        <v>33574523</v>
      </c>
      <c r="H5" s="21">
        <f t="shared" si="0"/>
        <v>2276234</v>
      </c>
      <c r="I5" s="21">
        <f t="shared" si="0"/>
        <v>2518106</v>
      </c>
      <c r="J5" s="21">
        <f t="shared" si="0"/>
        <v>38368863</v>
      </c>
      <c r="K5" s="21">
        <f t="shared" si="0"/>
        <v>2960460</v>
      </c>
      <c r="L5" s="21">
        <f t="shared" si="0"/>
        <v>2693319</v>
      </c>
      <c r="M5" s="21">
        <f t="shared" si="0"/>
        <v>22060788</v>
      </c>
      <c r="N5" s="21">
        <f t="shared" si="0"/>
        <v>27714567</v>
      </c>
      <c r="O5" s="21">
        <f t="shared" si="0"/>
        <v>3461457</v>
      </c>
      <c r="P5" s="21">
        <f t="shared" si="0"/>
        <v>2671654</v>
      </c>
      <c r="Q5" s="21">
        <f t="shared" si="0"/>
        <v>26698006</v>
      </c>
      <c r="R5" s="21">
        <f t="shared" si="0"/>
        <v>32831117</v>
      </c>
      <c r="S5" s="21">
        <f t="shared" si="0"/>
        <v>6258665</v>
      </c>
      <c r="T5" s="21">
        <f t="shared" si="0"/>
        <v>2769218</v>
      </c>
      <c r="U5" s="21">
        <f t="shared" si="0"/>
        <v>15454876</v>
      </c>
      <c r="V5" s="21">
        <f t="shared" si="0"/>
        <v>24482759</v>
      </c>
      <c r="W5" s="21">
        <f t="shared" si="0"/>
        <v>123397306</v>
      </c>
      <c r="X5" s="21">
        <f t="shared" si="0"/>
        <v>117690585</v>
      </c>
      <c r="Y5" s="21">
        <f t="shared" si="0"/>
        <v>5706721</v>
      </c>
      <c r="Z5" s="4">
        <f>+IF(X5&lt;&gt;0,+(Y5/X5)*100,0)</f>
        <v>4.848918883358427</v>
      </c>
      <c r="AA5" s="19">
        <f>SUM(AA6:AA8)</f>
        <v>117690585</v>
      </c>
    </row>
    <row r="6" spans="1:27" ht="12.75">
      <c r="A6" s="5" t="s">
        <v>32</v>
      </c>
      <c r="B6" s="3"/>
      <c r="C6" s="22"/>
      <c r="D6" s="22"/>
      <c r="E6" s="23">
        <v>1100000</v>
      </c>
      <c r="F6" s="24">
        <v>2000000</v>
      </c>
      <c r="G6" s="24"/>
      <c r="H6" s="24"/>
      <c r="I6" s="24"/>
      <c r="J6" s="24"/>
      <c r="K6" s="24"/>
      <c r="L6" s="24">
        <v>45782</v>
      </c>
      <c r="M6" s="24">
        <v>41556</v>
      </c>
      <c r="N6" s="24">
        <v>87338</v>
      </c>
      <c r="O6" s="24">
        <v>51820</v>
      </c>
      <c r="P6" s="24">
        <v>43606</v>
      </c>
      <c r="Q6" s="24">
        <v>411704</v>
      </c>
      <c r="R6" s="24">
        <v>507130</v>
      </c>
      <c r="S6" s="24">
        <v>49028</v>
      </c>
      <c r="T6" s="24">
        <v>46301</v>
      </c>
      <c r="U6" s="24">
        <v>-66</v>
      </c>
      <c r="V6" s="24">
        <v>95263</v>
      </c>
      <c r="W6" s="24">
        <v>689731</v>
      </c>
      <c r="X6" s="24">
        <v>2000000</v>
      </c>
      <c r="Y6" s="24">
        <v>-1310269</v>
      </c>
      <c r="Z6" s="6">
        <v>-65.51</v>
      </c>
      <c r="AA6" s="22">
        <v>2000000</v>
      </c>
    </row>
    <row r="7" spans="1:27" ht="12.75">
      <c r="A7" s="5" t="s">
        <v>33</v>
      </c>
      <c r="B7" s="3"/>
      <c r="C7" s="25">
        <v>125744403</v>
      </c>
      <c r="D7" s="25"/>
      <c r="E7" s="26">
        <v>112268872</v>
      </c>
      <c r="F7" s="27">
        <v>115690585</v>
      </c>
      <c r="G7" s="27">
        <v>33574523</v>
      </c>
      <c r="H7" s="27">
        <v>2276234</v>
      </c>
      <c r="I7" s="27">
        <v>2518106</v>
      </c>
      <c r="J7" s="27">
        <v>38368863</v>
      </c>
      <c r="K7" s="27">
        <v>2960460</v>
      </c>
      <c r="L7" s="27">
        <v>2647537</v>
      </c>
      <c r="M7" s="27">
        <v>22019232</v>
      </c>
      <c r="N7" s="27">
        <v>27627229</v>
      </c>
      <c r="O7" s="27">
        <v>3409637</v>
      </c>
      <c r="P7" s="27">
        <v>2628048</v>
      </c>
      <c r="Q7" s="27">
        <v>26286302</v>
      </c>
      <c r="R7" s="27">
        <v>32323987</v>
      </c>
      <c r="S7" s="27">
        <v>6209637</v>
      </c>
      <c r="T7" s="27">
        <v>2722917</v>
      </c>
      <c r="U7" s="27">
        <v>15454949</v>
      </c>
      <c r="V7" s="27">
        <v>24387503</v>
      </c>
      <c r="W7" s="27">
        <v>122707582</v>
      </c>
      <c r="X7" s="27">
        <v>115690585</v>
      </c>
      <c r="Y7" s="27">
        <v>7016997</v>
      </c>
      <c r="Z7" s="7">
        <v>6.07</v>
      </c>
      <c r="AA7" s="25">
        <v>115690585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v>-7</v>
      </c>
      <c r="V8" s="24">
        <v>-7</v>
      </c>
      <c r="W8" s="24">
        <v>-7</v>
      </c>
      <c r="X8" s="24"/>
      <c r="Y8" s="24">
        <v>-7</v>
      </c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24151873</v>
      </c>
      <c r="D9" s="19">
        <f>SUM(D10:D14)</f>
        <v>0</v>
      </c>
      <c r="E9" s="20">
        <f t="shared" si="1"/>
        <v>29209925</v>
      </c>
      <c r="F9" s="21">
        <f t="shared" si="1"/>
        <v>29198925</v>
      </c>
      <c r="G9" s="21">
        <f t="shared" si="1"/>
        <v>8176775</v>
      </c>
      <c r="H9" s="21">
        <f t="shared" si="1"/>
        <v>818057</v>
      </c>
      <c r="I9" s="21">
        <f t="shared" si="1"/>
        <v>1004436</v>
      </c>
      <c r="J9" s="21">
        <f t="shared" si="1"/>
        <v>9999268</v>
      </c>
      <c r="K9" s="21">
        <f t="shared" si="1"/>
        <v>617518</v>
      </c>
      <c r="L9" s="21">
        <f t="shared" si="1"/>
        <v>718794</v>
      </c>
      <c r="M9" s="21">
        <f t="shared" si="1"/>
        <v>11185342</v>
      </c>
      <c r="N9" s="21">
        <f t="shared" si="1"/>
        <v>12521654</v>
      </c>
      <c r="O9" s="21">
        <f t="shared" si="1"/>
        <v>1927447</v>
      </c>
      <c r="P9" s="21">
        <f t="shared" si="1"/>
        <v>685251</v>
      </c>
      <c r="Q9" s="21">
        <f t="shared" si="1"/>
        <v>611480</v>
      </c>
      <c r="R9" s="21">
        <f t="shared" si="1"/>
        <v>3224178</v>
      </c>
      <c r="S9" s="21">
        <f t="shared" si="1"/>
        <v>28055</v>
      </c>
      <c r="T9" s="21">
        <f t="shared" si="1"/>
        <v>51617</v>
      </c>
      <c r="U9" s="21">
        <f t="shared" si="1"/>
        <v>531389</v>
      </c>
      <c r="V9" s="21">
        <f t="shared" si="1"/>
        <v>611061</v>
      </c>
      <c r="W9" s="21">
        <f t="shared" si="1"/>
        <v>26356161</v>
      </c>
      <c r="X9" s="21">
        <f t="shared" si="1"/>
        <v>29198925</v>
      </c>
      <c r="Y9" s="21">
        <f t="shared" si="1"/>
        <v>-2842764</v>
      </c>
      <c r="Z9" s="4">
        <f>+IF(X9&lt;&gt;0,+(Y9/X9)*100,0)</f>
        <v>-9.735851576727567</v>
      </c>
      <c r="AA9" s="19">
        <f>SUM(AA10:AA14)</f>
        <v>29198925</v>
      </c>
    </row>
    <row r="10" spans="1:27" ht="12.75">
      <c r="A10" s="5" t="s">
        <v>36</v>
      </c>
      <c r="B10" s="3"/>
      <c r="C10" s="22"/>
      <c r="D10" s="22"/>
      <c r="E10" s="23"/>
      <c r="F10" s="24">
        <v>169000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v>-286</v>
      </c>
      <c r="V10" s="24">
        <v>-286</v>
      </c>
      <c r="W10" s="24">
        <v>-286</v>
      </c>
      <c r="X10" s="24">
        <v>169000</v>
      </c>
      <c r="Y10" s="24">
        <v>-169286</v>
      </c>
      <c r="Z10" s="6">
        <v>-100.17</v>
      </c>
      <c r="AA10" s="22">
        <v>169000</v>
      </c>
    </row>
    <row r="11" spans="1:27" ht="12.75">
      <c r="A11" s="5" t="s">
        <v>37</v>
      </c>
      <c r="B11" s="3"/>
      <c r="C11" s="22">
        <v>4252735</v>
      </c>
      <c r="D11" s="22"/>
      <c r="E11" s="23">
        <v>4070598</v>
      </c>
      <c r="F11" s="24">
        <v>3790598</v>
      </c>
      <c r="G11" s="24">
        <v>460560</v>
      </c>
      <c r="H11" s="24">
        <v>782766</v>
      </c>
      <c r="I11" s="24">
        <v>604519</v>
      </c>
      <c r="J11" s="24">
        <v>1847845</v>
      </c>
      <c r="K11" s="24">
        <v>456827</v>
      </c>
      <c r="L11" s="24">
        <v>434137</v>
      </c>
      <c r="M11" s="24">
        <v>328785</v>
      </c>
      <c r="N11" s="24">
        <v>1219749</v>
      </c>
      <c r="O11" s="24">
        <v>495943</v>
      </c>
      <c r="P11" s="24">
        <v>393224</v>
      </c>
      <c r="Q11" s="24">
        <v>307435</v>
      </c>
      <c r="R11" s="24">
        <v>1196602</v>
      </c>
      <c r="S11" s="24">
        <v>5139</v>
      </c>
      <c r="T11" s="24">
        <v>4130</v>
      </c>
      <c r="U11" s="24">
        <v>240676</v>
      </c>
      <c r="V11" s="24">
        <v>249945</v>
      </c>
      <c r="W11" s="24">
        <v>4514141</v>
      </c>
      <c r="X11" s="24">
        <v>3790598</v>
      </c>
      <c r="Y11" s="24">
        <v>723543</v>
      </c>
      <c r="Z11" s="6">
        <v>19.09</v>
      </c>
      <c r="AA11" s="22">
        <v>3790598</v>
      </c>
    </row>
    <row r="12" spans="1:27" ht="12.75">
      <c r="A12" s="5" t="s">
        <v>38</v>
      </c>
      <c r="B12" s="3"/>
      <c r="C12" s="22">
        <v>9969140</v>
      </c>
      <c r="D12" s="22"/>
      <c r="E12" s="23">
        <v>14715643</v>
      </c>
      <c r="F12" s="24">
        <v>14715643</v>
      </c>
      <c r="G12" s="24">
        <v>3835533</v>
      </c>
      <c r="H12" s="24">
        <v>3087</v>
      </c>
      <c r="I12" s="24">
        <v>4487</v>
      </c>
      <c r="J12" s="24">
        <v>3843107</v>
      </c>
      <c r="K12" s="24">
        <v>6117</v>
      </c>
      <c r="L12" s="24">
        <v>127485</v>
      </c>
      <c r="M12" s="24">
        <v>5366028</v>
      </c>
      <c r="N12" s="24">
        <v>5499630</v>
      </c>
      <c r="O12" s="24">
        <v>1253585</v>
      </c>
      <c r="P12" s="24">
        <v>152487</v>
      </c>
      <c r="Q12" s="24">
        <v>189472</v>
      </c>
      <c r="R12" s="24">
        <v>1595544</v>
      </c>
      <c r="S12" s="24">
        <v>2252</v>
      </c>
      <c r="T12" s="24">
        <v>37278</v>
      </c>
      <c r="U12" s="24">
        <v>2407</v>
      </c>
      <c r="V12" s="24">
        <v>41937</v>
      </c>
      <c r="W12" s="24">
        <v>10980218</v>
      </c>
      <c r="X12" s="24">
        <v>14715643</v>
      </c>
      <c r="Y12" s="24">
        <v>-3735425</v>
      </c>
      <c r="Z12" s="6">
        <v>-25.38</v>
      </c>
      <c r="AA12" s="22">
        <v>14715643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9929998</v>
      </c>
      <c r="D14" s="25"/>
      <c r="E14" s="26">
        <v>10423684</v>
      </c>
      <c r="F14" s="27">
        <v>10523684</v>
      </c>
      <c r="G14" s="27">
        <v>3880682</v>
      </c>
      <c r="H14" s="27">
        <v>32204</v>
      </c>
      <c r="I14" s="27">
        <v>395430</v>
      </c>
      <c r="J14" s="27">
        <v>4308316</v>
      </c>
      <c r="K14" s="27">
        <v>154574</v>
      </c>
      <c r="L14" s="27">
        <v>157172</v>
      </c>
      <c r="M14" s="27">
        <v>5490529</v>
      </c>
      <c r="N14" s="27">
        <v>5802275</v>
      </c>
      <c r="O14" s="27">
        <v>177919</v>
      </c>
      <c r="P14" s="27">
        <v>139540</v>
      </c>
      <c r="Q14" s="27">
        <v>114573</v>
      </c>
      <c r="R14" s="27">
        <v>432032</v>
      </c>
      <c r="S14" s="27">
        <v>20664</v>
      </c>
      <c r="T14" s="27">
        <v>10209</v>
      </c>
      <c r="U14" s="27">
        <v>288592</v>
      </c>
      <c r="V14" s="27">
        <v>319465</v>
      </c>
      <c r="W14" s="27">
        <v>10862088</v>
      </c>
      <c r="X14" s="27">
        <v>10523684</v>
      </c>
      <c r="Y14" s="27">
        <v>338404</v>
      </c>
      <c r="Z14" s="7">
        <v>3.22</v>
      </c>
      <c r="AA14" s="25">
        <v>10523684</v>
      </c>
    </row>
    <row r="15" spans="1:27" ht="12.75">
      <c r="A15" s="2" t="s">
        <v>41</v>
      </c>
      <c r="B15" s="8"/>
      <c r="C15" s="19">
        <f aca="true" t="shared" si="2" ref="C15:Y15">SUM(C16:C18)</f>
        <v>142789348</v>
      </c>
      <c r="D15" s="19">
        <f>SUM(D16:D18)</f>
        <v>0</v>
      </c>
      <c r="E15" s="20">
        <f t="shared" si="2"/>
        <v>133866646</v>
      </c>
      <c r="F15" s="21">
        <f t="shared" si="2"/>
        <v>148226646</v>
      </c>
      <c r="G15" s="21">
        <f t="shared" si="2"/>
        <v>5649233</v>
      </c>
      <c r="H15" s="21">
        <f t="shared" si="2"/>
        <v>9063249</v>
      </c>
      <c r="I15" s="21">
        <f t="shared" si="2"/>
        <v>7353858</v>
      </c>
      <c r="J15" s="21">
        <f t="shared" si="2"/>
        <v>22066340</v>
      </c>
      <c r="K15" s="21">
        <f t="shared" si="2"/>
        <v>15141730</v>
      </c>
      <c r="L15" s="21">
        <f t="shared" si="2"/>
        <v>15652580</v>
      </c>
      <c r="M15" s="21">
        <f t="shared" si="2"/>
        <v>17988573</v>
      </c>
      <c r="N15" s="21">
        <f t="shared" si="2"/>
        <v>48782883</v>
      </c>
      <c r="O15" s="21">
        <f t="shared" si="2"/>
        <v>7933588</v>
      </c>
      <c r="P15" s="21">
        <f t="shared" si="2"/>
        <v>11520677</v>
      </c>
      <c r="Q15" s="21">
        <f t="shared" si="2"/>
        <v>18780234</v>
      </c>
      <c r="R15" s="21">
        <f t="shared" si="2"/>
        <v>38234499</v>
      </c>
      <c r="S15" s="21">
        <f t="shared" si="2"/>
        <v>10074064</v>
      </c>
      <c r="T15" s="21">
        <f t="shared" si="2"/>
        <v>7074941</v>
      </c>
      <c r="U15" s="21">
        <f t="shared" si="2"/>
        <v>15965</v>
      </c>
      <c r="V15" s="21">
        <f t="shared" si="2"/>
        <v>17164970</v>
      </c>
      <c r="W15" s="21">
        <f t="shared" si="2"/>
        <v>126248692</v>
      </c>
      <c r="X15" s="21">
        <f t="shared" si="2"/>
        <v>148226646</v>
      </c>
      <c r="Y15" s="21">
        <f t="shared" si="2"/>
        <v>-21977954</v>
      </c>
      <c r="Z15" s="4">
        <f>+IF(X15&lt;&gt;0,+(Y15/X15)*100,0)</f>
        <v>-14.827262569241432</v>
      </c>
      <c r="AA15" s="19">
        <f>SUM(AA16:AA18)</f>
        <v>148226646</v>
      </c>
    </row>
    <row r="16" spans="1:27" ht="12.75">
      <c r="A16" s="5" t="s">
        <v>42</v>
      </c>
      <c r="B16" s="3"/>
      <c r="C16" s="22">
        <v>610682</v>
      </c>
      <c r="D16" s="22"/>
      <c r="E16" s="23"/>
      <c r="F16" s="24">
        <v>360000</v>
      </c>
      <c r="G16" s="24"/>
      <c r="H16" s="24"/>
      <c r="I16" s="24">
        <v>79560</v>
      </c>
      <c r="J16" s="24">
        <v>79560</v>
      </c>
      <c r="K16" s="24">
        <v>42440</v>
      </c>
      <c r="L16" s="24"/>
      <c r="M16" s="24"/>
      <c r="N16" s="24">
        <v>42440</v>
      </c>
      <c r="O16" s="24"/>
      <c r="P16" s="24"/>
      <c r="Q16" s="24"/>
      <c r="R16" s="24"/>
      <c r="S16" s="24">
        <v>142609</v>
      </c>
      <c r="T16" s="24"/>
      <c r="U16" s="24">
        <v>-80</v>
      </c>
      <c r="V16" s="24">
        <v>142529</v>
      </c>
      <c r="W16" s="24">
        <v>264529</v>
      </c>
      <c r="X16" s="24">
        <v>360000</v>
      </c>
      <c r="Y16" s="24">
        <v>-95471</v>
      </c>
      <c r="Z16" s="6">
        <v>-26.52</v>
      </c>
      <c r="AA16" s="22">
        <v>360000</v>
      </c>
    </row>
    <row r="17" spans="1:27" ht="12.75">
      <c r="A17" s="5" t="s">
        <v>43</v>
      </c>
      <c r="B17" s="3"/>
      <c r="C17" s="22">
        <v>142178666</v>
      </c>
      <c r="D17" s="22"/>
      <c r="E17" s="23">
        <v>133866646</v>
      </c>
      <c r="F17" s="24">
        <v>147866646</v>
      </c>
      <c r="G17" s="24">
        <v>5649233</v>
      </c>
      <c r="H17" s="24">
        <v>9063249</v>
      </c>
      <c r="I17" s="24">
        <v>7274298</v>
      </c>
      <c r="J17" s="24">
        <v>21986780</v>
      </c>
      <c r="K17" s="24">
        <v>15099290</v>
      </c>
      <c r="L17" s="24">
        <v>15652580</v>
      </c>
      <c r="M17" s="24">
        <v>17988573</v>
      </c>
      <c r="N17" s="24">
        <v>48740443</v>
      </c>
      <c r="O17" s="24">
        <v>7933588</v>
      </c>
      <c r="P17" s="24">
        <v>11520677</v>
      </c>
      <c r="Q17" s="24">
        <v>18780234</v>
      </c>
      <c r="R17" s="24">
        <v>38234499</v>
      </c>
      <c r="S17" s="24">
        <v>9931455</v>
      </c>
      <c r="T17" s="24">
        <v>7074941</v>
      </c>
      <c r="U17" s="24">
        <v>16045</v>
      </c>
      <c r="V17" s="24">
        <v>17022441</v>
      </c>
      <c r="W17" s="24">
        <v>125984163</v>
      </c>
      <c r="X17" s="24">
        <v>147866646</v>
      </c>
      <c r="Y17" s="24">
        <v>-21882483</v>
      </c>
      <c r="Z17" s="6">
        <v>-14.8</v>
      </c>
      <c r="AA17" s="22">
        <v>147866646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73667572</v>
      </c>
      <c r="D19" s="19">
        <f>SUM(D20:D23)</f>
        <v>0</v>
      </c>
      <c r="E19" s="20">
        <f t="shared" si="3"/>
        <v>100185075</v>
      </c>
      <c r="F19" s="21">
        <f t="shared" si="3"/>
        <v>110185075</v>
      </c>
      <c r="G19" s="21">
        <f t="shared" si="3"/>
        <v>8402407</v>
      </c>
      <c r="H19" s="21">
        <f t="shared" si="3"/>
        <v>4996419</v>
      </c>
      <c r="I19" s="21">
        <f t="shared" si="3"/>
        <v>10082275</v>
      </c>
      <c r="J19" s="21">
        <f t="shared" si="3"/>
        <v>23481101</v>
      </c>
      <c r="K19" s="21">
        <f t="shared" si="3"/>
        <v>9430030</v>
      </c>
      <c r="L19" s="21">
        <f t="shared" si="3"/>
        <v>10640754</v>
      </c>
      <c r="M19" s="21">
        <f t="shared" si="3"/>
        <v>10277555</v>
      </c>
      <c r="N19" s="21">
        <f t="shared" si="3"/>
        <v>30348339</v>
      </c>
      <c r="O19" s="21">
        <f t="shared" si="3"/>
        <v>11919266</v>
      </c>
      <c r="P19" s="21">
        <f t="shared" si="3"/>
        <v>11308402</v>
      </c>
      <c r="Q19" s="21">
        <f t="shared" si="3"/>
        <v>11369286</v>
      </c>
      <c r="R19" s="21">
        <f t="shared" si="3"/>
        <v>34596954</v>
      </c>
      <c r="S19" s="21">
        <f t="shared" si="3"/>
        <v>10317585</v>
      </c>
      <c r="T19" s="21">
        <f t="shared" si="3"/>
        <v>9486155</v>
      </c>
      <c r="U19" s="21">
        <f t="shared" si="3"/>
        <v>9751374</v>
      </c>
      <c r="V19" s="21">
        <f t="shared" si="3"/>
        <v>29555114</v>
      </c>
      <c r="W19" s="21">
        <f t="shared" si="3"/>
        <v>117981508</v>
      </c>
      <c r="X19" s="21">
        <f t="shared" si="3"/>
        <v>110185075</v>
      </c>
      <c r="Y19" s="21">
        <f t="shared" si="3"/>
        <v>7796433</v>
      </c>
      <c r="Z19" s="4">
        <f>+IF(X19&lt;&gt;0,+(Y19/X19)*100,0)</f>
        <v>7.075761395089127</v>
      </c>
      <c r="AA19" s="19">
        <f>SUM(AA20:AA23)</f>
        <v>110185075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73217572</v>
      </c>
      <c r="D21" s="22"/>
      <c r="E21" s="23">
        <v>100185075</v>
      </c>
      <c r="F21" s="24">
        <v>110185075</v>
      </c>
      <c r="G21" s="24">
        <v>8402407</v>
      </c>
      <c r="H21" s="24">
        <v>4996419</v>
      </c>
      <c r="I21" s="24">
        <v>10082275</v>
      </c>
      <c r="J21" s="24">
        <v>23481101</v>
      </c>
      <c r="K21" s="24">
        <v>9430030</v>
      </c>
      <c r="L21" s="24">
        <v>10640754</v>
      </c>
      <c r="M21" s="24">
        <v>10277555</v>
      </c>
      <c r="N21" s="24">
        <v>30348339</v>
      </c>
      <c r="O21" s="24">
        <v>11919266</v>
      </c>
      <c r="P21" s="24">
        <v>11308402</v>
      </c>
      <c r="Q21" s="24">
        <v>11369286</v>
      </c>
      <c r="R21" s="24">
        <v>34596954</v>
      </c>
      <c r="S21" s="24">
        <v>10317585</v>
      </c>
      <c r="T21" s="24">
        <v>9486155</v>
      </c>
      <c r="U21" s="24">
        <v>9751374</v>
      </c>
      <c r="V21" s="24">
        <v>29555114</v>
      </c>
      <c r="W21" s="24">
        <v>117981508</v>
      </c>
      <c r="X21" s="24">
        <v>110185075</v>
      </c>
      <c r="Y21" s="24">
        <v>7796433</v>
      </c>
      <c r="Z21" s="6">
        <v>7.08</v>
      </c>
      <c r="AA21" s="22">
        <v>110185075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450000</v>
      </c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-40</v>
      </c>
      <c r="V24" s="21">
        <v>-40</v>
      </c>
      <c r="W24" s="21">
        <v>-40</v>
      </c>
      <c r="X24" s="21"/>
      <c r="Y24" s="21">
        <v>-40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366353196</v>
      </c>
      <c r="D25" s="40">
        <f>+D5+D9+D15+D19+D24</f>
        <v>0</v>
      </c>
      <c r="E25" s="41">
        <f t="shared" si="4"/>
        <v>376630518</v>
      </c>
      <c r="F25" s="42">
        <f t="shared" si="4"/>
        <v>405301231</v>
      </c>
      <c r="G25" s="42">
        <f t="shared" si="4"/>
        <v>55802938</v>
      </c>
      <c r="H25" s="42">
        <f t="shared" si="4"/>
        <v>17153959</v>
      </c>
      <c r="I25" s="42">
        <f t="shared" si="4"/>
        <v>20958675</v>
      </c>
      <c r="J25" s="42">
        <f t="shared" si="4"/>
        <v>93915572</v>
      </c>
      <c r="K25" s="42">
        <f t="shared" si="4"/>
        <v>28149738</v>
      </c>
      <c r="L25" s="42">
        <f t="shared" si="4"/>
        <v>29705447</v>
      </c>
      <c r="M25" s="42">
        <f t="shared" si="4"/>
        <v>61512258</v>
      </c>
      <c r="N25" s="42">
        <f t="shared" si="4"/>
        <v>119367443</v>
      </c>
      <c r="O25" s="42">
        <f t="shared" si="4"/>
        <v>25241758</v>
      </c>
      <c r="P25" s="42">
        <f t="shared" si="4"/>
        <v>26185984</v>
      </c>
      <c r="Q25" s="42">
        <f t="shared" si="4"/>
        <v>57459006</v>
      </c>
      <c r="R25" s="42">
        <f t="shared" si="4"/>
        <v>108886748</v>
      </c>
      <c r="S25" s="42">
        <f t="shared" si="4"/>
        <v>26678369</v>
      </c>
      <c r="T25" s="42">
        <f t="shared" si="4"/>
        <v>19381931</v>
      </c>
      <c r="U25" s="42">
        <f t="shared" si="4"/>
        <v>25753564</v>
      </c>
      <c r="V25" s="42">
        <f t="shared" si="4"/>
        <v>71813864</v>
      </c>
      <c r="W25" s="42">
        <f t="shared" si="4"/>
        <v>393983627</v>
      </c>
      <c r="X25" s="42">
        <f t="shared" si="4"/>
        <v>405301231</v>
      </c>
      <c r="Y25" s="42">
        <f t="shared" si="4"/>
        <v>-11317604</v>
      </c>
      <c r="Z25" s="43">
        <f>+IF(X25&lt;&gt;0,+(Y25/X25)*100,0)</f>
        <v>-2.7923931965555764</v>
      </c>
      <c r="AA25" s="40">
        <f>+AA5+AA9+AA15+AA19+AA24</f>
        <v>405301231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53688641</v>
      </c>
      <c r="D28" s="19">
        <f>SUM(D29:D31)</f>
        <v>0</v>
      </c>
      <c r="E28" s="20">
        <f t="shared" si="5"/>
        <v>56534409</v>
      </c>
      <c r="F28" s="21">
        <f t="shared" si="5"/>
        <v>68811728</v>
      </c>
      <c r="G28" s="21">
        <f t="shared" si="5"/>
        <v>3013691</v>
      </c>
      <c r="H28" s="21">
        <f t="shared" si="5"/>
        <v>3352695</v>
      </c>
      <c r="I28" s="21">
        <f t="shared" si="5"/>
        <v>4910643</v>
      </c>
      <c r="J28" s="21">
        <f t="shared" si="5"/>
        <v>11277029</v>
      </c>
      <c r="K28" s="21">
        <f t="shared" si="5"/>
        <v>3498030</v>
      </c>
      <c r="L28" s="21">
        <f t="shared" si="5"/>
        <v>4942029</v>
      </c>
      <c r="M28" s="21">
        <f t="shared" si="5"/>
        <v>6417271</v>
      </c>
      <c r="N28" s="21">
        <f t="shared" si="5"/>
        <v>14857330</v>
      </c>
      <c r="O28" s="21">
        <f t="shared" si="5"/>
        <v>3916313</v>
      </c>
      <c r="P28" s="21">
        <f t="shared" si="5"/>
        <v>3713616</v>
      </c>
      <c r="Q28" s="21">
        <f t="shared" si="5"/>
        <v>3946325</v>
      </c>
      <c r="R28" s="21">
        <f t="shared" si="5"/>
        <v>11576254</v>
      </c>
      <c r="S28" s="21">
        <f t="shared" si="5"/>
        <v>3225004</v>
      </c>
      <c r="T28" s="21">
        <f t="shared" si="5"/>
        <v>3274991</v>
      </c>
      <c r="U28" s="21">
        <f t="shared" si="5"/>
        <v>6461076</v>
      </c>
      <c r="V28" s="21">
        <f t="shared" si="5"/>
        <v>12961071</v>
      </c>
      <c r="W28" s="21">
        <f t="shared" si="5"/>
        <v>50671684</v>
      </c>
      <c r="X28" s="21">
        <f t="shared" si="5"/>
        <v>68811728</v>
      </c>
      <c r="Y28" s="21">
        <f t="shared" si="5"/>
        <v>-18140044</v>
      </c>
      <c r="Z28" s="4">
        <f>+IF(X28&lt;&gt;0,+(Y28/X28)*100,0)</f>
        <v>-26.3618492475585</v>
      </c>
      <c r="AA28" s="19">
        <f>SUM(AA29:AA31)</f>
        <v>68811728</v>
      </c>
    </row>
    <row r="29" spans="1:27" ht="12.75">
      <c r="A29" s="5" t="s">
        <v>32</v>
      </c>
      <c r="B29" s="3"/>
      <c r="C29" s="22">
        <v>10091764</v>
      </c>
      <c r="D29" s="22"/>
      <c r="E29" s="23">
        <v>12423722</v>
      </c>
      <c r="F29" s="24">
        <v>15040817</v>
      </c>
      <c r="G29" s="24">
        <v>748607</v>
      </c>
      <c r="H29" s="24">
        <v>844412</v>
      </c>
      <c r="I29" s="24">
        <v>946985</v>
      </c>
      <c r="J29" s="24">
        <v>2540004</v>
      </c>
      <c r="K29" s="24">
        <v>876461</v>
      </c>
      <c r="L29" s="24">
        <v>835420</v>
      </c>
      <c r="M29" s="24">
        <v>1052937</v>
      </c>
      <c r="N29" s="24">
        <v>2764818</v>
      </c>
      <c r="O29" s="24">
        <v>938878</v>
      </c>
      <c r="P29" s="24">
        <v>852363</v>
      </c>
      <c r="Q29" s="24">
        <v>913334</v>
      </c>
      <c r="R29" s="24">
        <v>2704575</v>
      </c>
      <c r="S29" s="24">
        <v>816326</v>
      </c>
      <c r="T29" s="24">
        <v>793074</v>
      </c>
      <c r="U29" s="24">
        <v>2735282</v>
      </c>
      <c r="V29" s="24">
        <v>4344682</v>
      </c>
      <c r="W29" s="24">
        <v>12354079</v>
      </c>
      <c r="X29" s="24">
        <v>15040817</v>
      </c>
      <c r="Y29" s="24">
        <v>-2686738</v>
      </c>
      <c r="Z29" s="6">
        <v>-17.86</v>
      </c>
      <c r="AA29" s="22">
        <v>15040817</v>
      </c>
    </row>
    <row r="30" spans="1:27" ht="12.75">
      <c r="A30" s="5" t="s">
        <v>33</v>
      </c>
      <c r="B30" s="3"/>
      <c r="C30" s="25">
        <v>41964438</v>
      </c>
      <c r="D30" s="25"/>
      <c r="E30" s="26">
        <v>42179714</v>
      </c>
      <c r="F30" s="27">
        <v>51847438</v>
      </c>
      <c r="G30" s="27">
        <v>2114128</v>
      </c>
      <c r="H30" s="27">
        <v>2362663</v>
      </c>
      <c r="I30" s="27">
        <v>3823253</v>
      </c>
      <c r="J30" s="27">
        <v>8300044</v>
      </c>
      <c r="K30" s="27">
        <v>2466701</v>
      </c>
      <c r="L30" s="27">
        <v>3868425</v>
      </c>
      <c r="M30" s="27">
        <v>5215885</v>
      </c>
      <c r="N30" s="27">
        <v>11551011</v>
      </c>
      <c r="O30" s="27">
        <v>2829772</v>
      </c>
      <c r="P30" s="27">
        <v>2713637</v>
      </c>
      <c r="Q30" s="27">
        <v>2877310</v>
      </c>
      <c r="R30" s="27">
        <v>8420719</v>
      </c>
      <c r="S30" s="27">
        <v>2260414</v>
      </c>
      <c r="T30" s="27">
        <v>2333712</v>
      </c>
      <c r="U30" s="27">
        <v>3578814</v>
      </c>
      <c r="V30" s="27">
        <v>8172940</v>
      </c>
      <c r="W30" s="27">
        <v>36444714</v>
      </c>
      <c r="X30" s="27">
        <v>51847438</v>
      </c>
      <c r="Y30" s="27">
        <v>-15402724</v>
      </c>
      <c r="Z30" s="7">
        <v>-29.71</v>
      </c>
      <c r="AA30" s="25">
        <v>51847438</v>
      </c>
    </row>
    <row r="31" spans="1:27" ht="12.75">
      <c r="A31" s="5" t="s">
        <v>34</v>
      </c>
      <c r="B31" s="3"/>
      <c r="C31" s="22">
        <v>1632439</v>
      </c>
      <c r="D31" s="22"/>
      <c r="E31" s="23">
        <v>1930973</v>
      </c>
      <c r="F31" s="24">
        <v>1923473</v>
      </c>
      <c r="G31" s="24">
        <v>150956</v>
      </c>
      <c r="H31" s="24">
        <v>145620</v>
      </c>
      <c r="I31" s="24">
        <v>140405</v>
      </c>
      <c r="J31" s="24">
        <v>436981</v>
      </c>
      <c r="K31" s="24">
        <v>154868</v>
      </c>
      <c r="L31" s="24">
        <v>238184</v>
      </c>
      <c r="M31" s="24">
        <v>148449</v>
      </c>
      <c r="N31" s="24">
        <v>541501</v>
      </c>
      <c r="O31" s="24">
        <v>147663</v>
      </c>
      <c r="P31" s="24">
        <v>147616</v>
      </c>
      <c r="Q31" s="24">
        <v>155681</v>
      </c>
      <c r="R31" s="24">
        <v>450960</v>
      </c>
      <c r="S31" s="24">
        <v>148264</v>
      </c>
      <c r="T31" s="24">
        <v>148205</v>
      </c>
      <c r="U31" s="24">
        <v>146980</v>
      </c>
      <c r="V31" s="24">
        <v>443449</v>
      </c>
      <c r="W31" s="24">
        <v>1872891</v>
      </c>
      <c r="X31" s="24">
        <v>1923473</v>
      </c>
      <c r="Y31" s="24">
        <v>-50582</v>
      </c>
      <c r="Z31" s="6">
        <v>-2.63</v>
      </c>
      <c r="AA31" s="22">
        <v>1923473</v>
      </c>
    </row>
    <row r="32" spans="1:27" ht="12.75">
      <c r="A32" s="2" t="s">
        <v>35</v>
      </c>
      <c r="B32" s="3"/>
      <c r="C32" s="19">
        <f aca="true" t="shared" si="6" ref="C32:Y32">SUM(C33:C37)</f>
        <v>68181938</v>
      </c>
      <c r="D32" s="19">
        <f>SUM(D33:D37)</f>
        <v>0</v>
      </c>
      <c r="E32" s="20">
        <f t="shared" si="6"/>
        <v>82002627</v>
      </c>
      <c r="F32" s="21">
        <f t="shared" si="6"/>
        <v>82813101</v>
      </c>
      <c r="G32" s="21">
        <f t="shared" si="6"/>
        <v>4651532</v>
      </c>
      <c r="H32" s="21">
        <f t="shared" si="6"/>
        <v>4954417</v>
      </c>
      <c r="I32" s="21">
        <f t="shared" si="6"/>
        <v>5190131</v>
      </c>
      <c r="J32" s="21">
        <f t="shared" si="6"/>
        <v>14796080</v>
      </c>
      <c r="K32" s="21">
        <f t="shared" si="6"/>
        <v>5372426</v>
      </c>
      <c r="L32" s="21">
        <f t="shared" si="6"/>
        <v>7753878</v>
      </c>
      <c r="M32" s="21">
        <f t="shared" si="6"/>
        <v>7951503</v>
      </c>
      <c r="N32" s="21">
        <f t="shared" si="6"/>
        <v>21077807</v>
      </c>
      <c r="O32" s="21">
        <f t="shared" si="6"/>
        <v>6281705</v>
      </c>
      <c r="P32" s="21">
        <f t="shared" si="6"/>
        <v>5647885</v>
      </c>
      <c r="Q32" s="21">
        <f t="shared" si="6"/>
        <v>5832978</v>
      </c>
      <c r="R32" s="21">
        <f t="shared" si="6"/>
        <v>17762568</v>
      </c>
      <c r="S32" s="21">
        <f t="shared" si="6"/>
        <v>5801016</v>
      </c>
      <c r="T32" s="21">
        <f t="shared" si="6"/>
        <v>5509633</v>
      </c>
      <c r="U32" s="21">
        <f t="shared" si="6"/>
        <v>6099617</v>
      </c>
      <c r="V32" s="21">
        <f t="shared" si="6"/>
        <v>17410266</v>
      </c>
      <c r="W32" s="21">
        <f t="shared" si="6"/>
        <v>71046721</v>
      </c>
      <c r="X32" s="21">
        <f t="shared" si="6"/>
        <v>82813101</v>
      </c>
      <c r="Y32" s="21">
        <f t="shared" si="6"/>
        <v>-11766380</v>
      </c>
      <c r="Z32" s="4">
        <f>+IF(X32&lt;&gt;0,+(Y32/X32)*100,0)</f>
        <v>-14.20835575279327</v>
      </c>
      <c r="AA32" s="19">
        <f>SUM(AA33:AA37)</f>
        <v>82813101</v>
      </c>
    </row>
    <row r="33" spans="1:27" ht="12.75">
      <c r="A33" s="5" t="s">
        <v>36</v>
      </c>
      <c r="B33" s="3"/>
      <c r="C33" s="22">
        <v>2017120</v>
      </c>
      <c r="D33" s="22"/>
      <c r="E33" s="23">
        <v>2279553</v>
      </c>
      <c r="F33" s="24">
        <v>2320352</v>
      </c>
      <c r="G33" s="24">
        <v>86877</v>
      </c>
      <c r="H33" s="24">
        <v>89528</v>
      </c>
      <c r="I33" s="24">
        <v>76657</v>
      </c>
      <c r="J33" s="24">
        <v>253062</v>
      </c>
      <c r="K33" s="24">
        <v>111201</v>
      </c>
      <c r="L33" s="24">
        <v>132990</v>
      </c>
      <c r="M33" s="24">
        <v>399402</v>
      </c>
      <c r="N33" s="24">
        <v>643593</v>
      </c>
      <c r="O33" s="24">
        <v>237745</v>
      </c>
      <c r="P33" s="24">
        <v>144323</v>
      </c>
      <c r="Q33" s="24">
        <v>105527</v>
      </c>
      <c r="R33" s="24">
        <v>487595</v>
      </c>
      <c r="S33" s="24">
        <v>207837</v>
      </c>
      <c r="T33" s="24">
        <v>152786</v>
      </c>
      <c r="U33" s="24">
        <v>99302</v>
      </c>
      <c r="V33" s="24">
        <v>459925</v>
      </c>
      <c r="W33" s="24">
        <v>1844175</v>
      </c>
      <c r="X33" s="24">
        <v>2320352</v>
      </c>
      <c r="Y33" s="24">
        <v>-476177</v>
      </c>
      <c r="Z33" s="6">
        <v>-20.52</v>
      </c>
      <c r="AA33" s="22">
        <v>2320352</v>
      </c>
    </row>
    <row r="34" spans="1:27" ht="12.75">
      <c r="A34" s="5" t="s">
        <v>37</v>
      </c>
      <c r="B34" s="3"/>
      <c r="C34" s="22">
        <v>5279309</v>
      </c>
      <c r="D34" s="22"/>
      <c r="E34" s="23">
        <v>6101439</v>
      </c>
      <c r="F34" s="24">
        <v>6094035</v>
      </c>
      <c r="G34" s="24">
        <v>368121</v>
      </c>
      <c r="H34" s="24">
        <v>339620</v>
      </c>
      <c r="I34" s="24">
        <v>449476</v>
      </c>
      <c r="J34" s="24">
        <v>1157217</v>
      </c>
      <c r="K34" s="24">
        <v>483984</v>
      </c>
      <c r="L34" s="24">
        <v>539267</v>
      </c>
      <c r="M34" s="24">
        <v>617667</v>
      </c>
      <c r="N34" s="24">
        <v>1640918</v>
      </c>
      <c r="O34" s="24">
        <v>579326</v>
      </c>
      <c r="P34" s="24">
        <v>341101</v>
      </c>
      <c r="Q34" s="24">
        <v>501003</v>
      </c>
      <c r="R34" s="24">
        <v>1421430</v>
      </c>
      <c r="S34" s="24">
        <v>394913</v>
      </c>
      <c r="T34" s="24">
        <v>282283</v>
      </c>
      <c r="U34" s="24">
        <v>331832</v>
      </c>
      <c r="V34" s="24">
        <v>1009028</v>
      </c>
      <c r="W34" s="24">
        <v>5228593</v>
      </c>
      <c r="X34" s="24">
        <v>6094035</v>
      </c>
      <c r="Y34" s="24">
        <v>-865442</v>
      </c>
      <c r="Z34" s="6">
        <v>-14.2</v>
      </c>
      <c r="AA34" s="22">
        <v>6094035</v>
      </c>
    </row>
    <row r="35" spans="1:27" ht="12.75">
      <c r="A35" s="5" t="s">
        <v>38</v>
      </c>
      <c r="B35" s="3"/>
      <c r="C35" s="22">
        <v>37018301</v>
      </c>
      <c r="D35" s="22"/>
      <c r="E35" s="23">
        <v>47191188</v>
      </c>
      <c r="F35" s="24">
        <v>47974551</v>
      </c>
      <c r="G35" s="24">
        <v>2370015</v>
      </c>
      <c r="H35" s="24">
        <v>2570910</v>
      </c>
      <c r="I35" s="24">
        <v>2830786</v>
      </c>
      <c r="J35" s="24">
        <v>7771711</v>
      </c>
      <c r="K35" s="24">
        <v>2879346</v>
      </c>
      <c r="L35" s="24">
        <v>4134705</v>
      </c>
      <c r="M35" s="24">
        <v>4946641</v>
      </c>
      <c r="N35" s="24">
        <v>11960692</v>
      </c>
      <c r="O35" s="24">
        <v>3564890</v>
      </c>
      <c r="P35" s="24">
        <v>3044100</v>
      </c>
      <c r="Q35" s="24">
        <v>3024895</v>
      </c>
      <c r="R35" s="24">
        <v>9633885</v>
      </c>
      <c r="S35" s="24">
        <v>3309460</v>
      </c>
      <c r="T35" s="24">
        <v>2972837</v>
      </c>
      <c r="U35" s="24">
        <v>3788601</v>
      </c>
      <c r="V35" s="24">
        <v>10070898</v>
      </c>
      <c r="W35" s="24">
        <v>39437186</v>
      </c>
      <c r="X35" s="24">
        <v>47974551</v>
      </c>
      <c r="Y35" s="24">
        <v>-8537365</v>
      </c>
      <c r="Z35" s="6">
        <v>-17.8</v>
      </c>
      <c r="AA35" s="22">
        <v>47974551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23867208</v>
      </c>
      <c r="D37" s="25"/>
      <c r="E37" s="26">
        <v>26430447</v>
      </c>
      <c r="F37" s="27">
        <v>26424163</v>
      </c>
      <c r="G37" s="27">
        <v>1826519</v>
      </c>
      <c r="H37" s="27">
        <v>1954359</v>
      </c>
      <c r="I37" s="27">
        <v>1833212</v>
      </c>
      <c r="J37" s="27">
        <v>5614090</v>
      </c>
      <c r="K37" s="27">
        <v>1897895</v>
      </c>
      <c r="L37" s="27">
        <v>2946916</v>
      </c>
      <c r="M37" s="27">
        <v>1987793</v>
      </c>
      <c r="N37" s="27">
        <v>6832604</v>
      </c>
      <c r="O37" s="27">
        <v>1899744</v>
      </c>
      <c r="P37" s="27">
        <v>2118361</v>
      </c>
      <c r="Q37" s="27">
        <v>2201553</v>
      </c>
      <c r="R37" s="27">
        <v>6219658</v>
      </c>
      <c r="S37" s="27">
        <v>1888806</v>
      </c>
      <c r="T37" s="27">
        <v>2101727</v>
      </c>
      <c r="U37" s="27">
        <v>1879882</v>
      </c>
      <c r="V37" s="27">
        <v>5870415</v>
      </c>
      <c r="W37" s="27">
        <v>24536767</v>
      </c>
      <c r="X37" s="27">
        <v>26424163</v>
      </c>
      <c r="Y37" s="27">
        <v>-1887396</v>
      </c>
      <c r="Z37" s="7">
        <v>-7.14</v>
      </c>
      <c r="AA37" s="25">
        <v>26424163</v>
      </c>
    </row>
    <row r="38" spans="1:27" ht="12.75">
      <c r="A38" s="2" t="s">
        <v>41</v>
      </c>
      <c r="B38" s="8"/>
      <c r="C38" s="19">
        <f aca="true" t="shared" si="7" ref="C38:Y38">SUM(C39:C41)</f>
        <v>150915591</v>
      </c>
      <c r="D38" s="19">
        <f>SUM(D39:D41)</f>
        <v>0</v>
      </c>
      <c r="E38" s="20">
        <f t="shared" si="7"/>
        <v>143612513</v>
      </c>
      <c r="F38" s="21">
        <f t="shared" si="7"/>
        <v>157323578</v>
      </c>
      <c r="G38" s="21">
        <f t="shared" si="7"/>
        <v>6250370</v>
      </c>
      <c r="H38" s="21">
        <f t="shared" si="7"/>
        <v>9744349</v>
      </c>
      <c r="I38" s="21">
        <f t="shared" si="7"/>
        <v>8547887</v>
      </c>
      <c r="J38" s="21">
        <f t="shared" si="7"/>
        <v>24542606</v>
      </c>
      <c r="K38" s="21">
        <f t="shared" si="7"/>
        <v>15304088</v>
      </c>
      <c r="L38" s="21">
        <f t="shared" si="7"/>
        <v>16493197</v>
      </c>
      <c r="M38" s="21">
        <f t="shared" si="7"/>
        <v>18909060</v>
      </c>
      <c r="N38" s="21">
        <f t="shared" si="7"/>
        <v>50706345</v>
      </c>
      <c r="O38" s="21">
        <f t="shared" si="7"/>
        <v>8605920</v>
      </c>
      <c r="P38" s="21">
        <f t="shared" si="7"/>
        <v>12135881</v>
      </c>
      <c r="Q38" s="21">
        <f t="shared" si="7"/>
        <v>21505520</v>
      </c>
      <c r="R38" s="21">
        <f t="shared" si="7"/>
        <v>42247321</v>
      </c>
      <c r="S38" s="21">
        <f t="shared" si="7"/>
        <v>8613303</v>
      </c>
      <c r="T38" s="21">
        <f t="shared" si="7"/>
        <v>7714288</v>
      </c>
      <c r="U38" s="21">
        <f t="shared" si="7"/>
        <v>12949228</v>
      </c>
      <c r="V38" s="21">
        <f t="shared" si="7"/>
        <v>29276819</v>
      </c>
      <c r="W38" s="21">
        <f t="shared" si="7"/>
        <v>146773091</v>
      </c>
      <c r="X38" s="21">
        <f t="shared" si="7"/>
        <v>157323578</v>
      </c>
      <c r="Y38" s="21">
        <f t="shared" si="7"/>
        <v>-10550487</v>
      </c>
      <c r="Z38" s="4">
        <f>+IF(X38&lt;&gt;0,+(Y38/X38)*100,0)</f>
        <v>-6.706233823387871</v>
      </c>
      <c r="AA38" s="19">
        <f>SUM(AA39:AA41)</f>
        <v>157323578</v>
      </c>
    </row>
    <row r="39" spans="1:27" ht="12.75">
      <c r="A39" s="5" t="s">
        <v>42</v>
      </c>
      <c r="B39" s="3"/>
      <c r="C39" s="22">
        <v>8736922</v>
      </c>
      <c r="D39" s="22"/>
      <c r="E39" s="23">
        <v>9745867</v>
      </c>
      <c r="F39" s="24">
        <v>9456932</v>
      </c>
      <c r="G39" s="24">
        <v>601139</v>
      </c>
      <c r="H39" s="24">
        <v>681095</v>
      </c>
      <c r="I39" s="24">
        <v>666101</v>
      </c>
      <c r="J39" s="24">
        <v>1948335</v>
      </c>
      <c r="K39" s="24">
        <v>695669</v>
      </c>
      <c r="L39" s="24">
        <v>957228</v>
      </c>
      <c r="M39" s="24">
        <v>920487</v>
      </c>
      <c r="N39" s="24">
        <v>2573384</v>
      </c>
      <c r="O39" s="24">
        <v>672328</v>
      </c>
      <c r="P39" s="24">
        <v>615205</v>
      </c>
      <c r="Q39" s="24">
        <v>630930</v>
      </c>
      <c r="R39" s="24">
        <v>1918463</v>
      </c>
      <c r="S39" s="24">
        <v>776200</v>
      </c>
      <c r="T39" s="24">
        <v>639349</v>
      </c>
      <c r="U39" s="24">
        <v>688471</v>
      </c>
      <c r="V39" s="24">
        <v>2104020</v>
      </c>
      <c r="W39" s="24">
        <v>8544202</v>
      </c>
      <c r="X39" s="24">
        <v>9456932</v>
      </c>
      <c r="Y39" s="24">
        <v>-912730</v>
      </c>
      <c r="Z39" s="6">
        <v>-9.65</v>
      </c>
      <c r="AA39" s="22">
        <v>9456932</v>
      </c>
    </row>
    <row r="40" spans="1:27" ht="12.75">
      <c r="A40" s="5" t="s">
        <v>43</v>
      </c>
      <c r="B40" s="3"/>
      <c r="C40" s="22">
        <v>142178669</v>
      </c>
      <c r="D40" s="22"/>
      <c r="E40" s="23">
        <v>133866646</v>
      </c>
      <c r="F40" s="24">
        <v>147866646</v>
      </c>
      <c r="G40" s="24">
        <v>5649231</v>
      </c>
      <c r="H40" s="24">
        <v>9063254</v>
      </c>
      <c r="I40" s="24">
        <v>7881786</v>
      </c>
      <c r="J40" s="24">
        <v>22594271</v>
      </c>
      <c r="K40" s="24">
        <v>14608419</v>
      </c>
      <c r="L40" s="24">
        <v>15535969</v>
      </c>
      <c r="M40" s="24">
        <v>17988573</v>
      </c>
      <c r="N40" s="24">
        <v>48132961</v>
      </c>
      <c r="O40" s="24">
        <v>7933592</v>
      </c>
      <c r="P40" s="24">
        <v>11520676</v>
      </c>
      <c r="Q40" s="24">
        <v>20874590</v>
      </c>
      <c r="R40" s="24">
        <v>40328858</v>
      </c>
      <c r="S40" s="24">
        <v>7837103</v>
      </c>
      <c r="T40" s="24">
        <v>7074939</v>
      </c>
      <c r="U40" s="24">
        <v>12260757</v>
      </c>
      <c r="V40" s="24">
        <v>27172799</v>
      </c>
      <c r="W40" s="24">
        <v>138228889</v>
      </c>
      <c r="X40" s="24">
        <v>147866646</v>
      </c>
      <c r="Y40" s="24">
        <v>-9637757</v>
      </c>
      <c r="Z40" s="6">
        <v>-6.52</v>
      </c>
      <c r="AA40" s="22">
        <v>147866646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73452122</v>
      </c>
      <c r="D42" s="19">
        <f>SUM(D43:D46)</f>
        <v>0</v>
      </c>
      <c r="E42" s="20">
        <f t="shared" si="8"/>
        <v>90540070</v>
      </c>
      <c r="F42" s="21">
        <f t="shared" si="8"/>
        <v>100340070</v>
      </c>
      <c r="G42" s="21">
        <f t="shared" si="8"/>
        <v>4378172</v>
      </c>
      <c r="H42" s="21">
        <f t="shared" si="8"/>
        <v>8700328</v>
      </c>
      <c r="I42" s="21">
        <f t="shared" si="8"/>
        <v>5947387</v>
      </c>
      <c r="J42" s="21">
        <f t="shared" si="8"/>
        <v>19025887</v>
      </c>
      <c r="K42" s="21">
        <f t="shared" si="8"/>
        <v>8419096</v>
      </c>
      <c r="L42" s="21">
        <f t="shared" si="8"/>
        <v>8658312</v>
      </c>
      <c r="M42" s="21">
        <f t="shared" si="8"/>
        <v>6845384</v>
      </c>
      <c r="N42" s="21">
        <f t="shared" si="8"/>
        <v>23922792</v>
      </c>
      <c r="O42" s="21">
        <f t="shared" si="8"/>
        <v>5900510</v>
      </c>
      <c r="P42" s="21">
        <f t="shared" si="8"/>
        <v>7196518</v>
      </c>
      <c r="Q42" s="21">
        <f t="shared" si="8"/>
        <v>7562706</v>
      </c>
      <c r="R42" s="21">
        <f t="shared" si="8"/>
        <v>20659734</v>
      </c>
      <c r="S42" s="21">
        <f t="shared" si="8"/>
        <v>4980437</v>
      </c>
      <c r="T42" s="21">
        <f t="shared" si="8"/>
        <v>6436019</v>
      </c>
      <c r="U42" s="21">
        <f t="shared" si="8"/>
        <v>8480182</v>
      </c>
      <c r="V42" s="21">
        <f t="shared" si="8"/>
        <v>19896638</v>
      </c>
      <c r="W42" s="21">
        <f t="shared" si="8"/>
        <v>83505051</v>
      </c>
      <c r="X42" s="21">
        <f t="shared" si="8"/>
        <v>100340070</v>
      </c>
      <c r="Y42" s="21">
        <f t="shared" si="8"/>
        <v>-16835019</v>
      </c>
      <c r="Z42" s="4">
        <f>+IF(X42&lt;&gt;0,+(Y42/X42)*100,0)</f>
        <v>-16.77796218400087</v>
      </c>
      <c r="AA42" s="19">
        <f>SUM(AA43:AA46)</f>
        <v>100340070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73002122</v>
      </c>
      <c r="D44" s="22"/>
      <c r="E44" s="23">
        <v>90466945</v>
      </c>
      <c r="F44" s="24">
        <v>100266945</v>
      </c>
      <c r="G44" s="24">
        <v>4378172</v>
      </c>
      <c r="H44" s="24">
        <v>8700328</v>
      </c>
      <c r="I44" s="24">
        <v>5947387</v>
      </c>
      <c r="J44" s="24">
        <v>19025887</v>
      </c>
      <c r="K44" s="24">
        <v>8419096</v>
      </c>
      <c r="L44" s="24">
        <v>8637954</v>
      </c>
      <c r="M44" s="24">
        <v>6845384</v>
      </c>
      <c r="N44" s="24">
        <v>23902434</v>
      </c>
      <c r="O44" s="24">
        <v>5900510</v>
      </c>
      <c r="P44" s="24">
        <v>7196518</v>
      </c>
      <c r="Q44" s="24">
        <v>7562706</v>
      </c>
      <c r="R44" s="24">
        <v>20659734</v>
      </c>
      <c r="S44" s="24">
        <v>4980437</v>
      </c>
      <c r="T44" s="24">
        <v>6436019</v>
      </c>
      <c r="U44" s="24">
        <v>8480182</v>
      </c>
      <c r="V44" s="24">
        <v>19896638</v>
      </c>
      <c r="W44" s="24">
        <v>83484693</v>
      </c>
      <c r="X44" s="24">
        <v>100266945</v>
      </c>
      <c r="Y44" s="24">
        <v>-16782252</v>
      </c>
      <c r="Z44" s="6">
        <v>-16.74</v>
      </c>
      <c r="AA44" s="22">
        <v>100266945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450000</v>
      </c>
      <c r="D46" s="22"/>
      <c r="E46" s="23">
        <v>73125</v>
      </c>
      <c r="F46" s="24">
        <v>73125</v>
      </c>
      <c r="G46" s="24"/>
      <c r="H46" s="24"/>
      <c r="I46" s="24"/>
      <c r="J46" s="24"/>
      <c r="K46" s="24"/>
      <c r="L46" s="24">
        <v>20358</v>
      </c>
      <c r="M46" s="24"/>
      <c r="N46" s="24">
        <v>20358</v>
      </c>
      <c r="O46" s="24"/>
      <c r="P46" s="24"/>
      <c r="Q46" s="24"/>
      <c r="R46" s="24"/>
      <c r="S46" s="24"/>
      <c r="T46" s="24"/>
      <c r="U46" s="24"/>
      <c r="V46" s="24"/>
      <c r="W46" s="24">
        <v>20358</v>
      </c>
      <c r="X46" s="24">
        <v>73125</v>
      </c>
      <c r="Y46" s="24">
        <v>-52767</v>
      </c>
      <c r="Z46" s="6">
        <v>-72.16</v>
      </c>
      <c r="AA46" s="22">
        <v>73125</v>
      </c>
    </row>
    <row r="47" spans="1:27" ht="12.75">
      <c r="A47" s="2" t="s">
        <v>50</v>
      </c>
      <c r="B47" s="8" t="s">
        <v>51</v>
      </c>
      <c r="C47" s="19">
        <v>2890447</v>
      </c>
      <c r="D47" s="19"/>
      <c r="E47" s="20">
        <v>3349720</v>
      </c>
      <c r="F47" s="21">
        <v>3280754</v>
      </c>
      <c r="G47" s="21">
        <v>208102</v>
      </c>
      <c r="H47" s="21">
        <v>221139</v>
      </c>
      <c r="I47" s="21">
        <v>150244</v>
      </c>
      <c r="J47" s="21">
        <v>579485</v>
      </c>
      <c r="K47" s="21">
        <v>177443</v>
      </c>
      <c r="L47" s="21">
        <v>283410</v>
      </c>
      <c r="M47" s="21">
        <v>165351</v>
      </c>
      <c r="N47" s="21">
        <v>626204</v>
      </c>
      <c r="O47" s="21">
        <v>176517</v>
      </c>
      <c r="P47" s="21">
        <v>184380</v>
      </c>
      <c r="Q47" s="21">
        <v>242068</v>
      </c>
      <c r="R47" s="21">
        <v>602965</v>
      </c>
      <c r="S47" s="21">
        <v>145892</v>
      </c>
      <c r="T47" s="21">
        <v>250711</v>
      </c>
      <c r="U47" s="21">
        <v>213761</v>
      </c>
      <c r="V47" s="21">
        <v>610364</v>
      </c>
      <c r="W47" s="21">
        <v>2419018</v>
      </c>
      <c r="X47" s="21">
        <v>3280754</v>
      </c>
      <c r="Y47" s="21">
        <v>-861736</v>
      </c>
      <c r="Z47" s="4">
        <v>-26.27</v>
      </c>
      <c r="AA47" s="19">
        <v>3280754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349128739</v>
      </c>
      <c r="D48" s="40">
        <f>+D28+D32+D38+D42+D47</f>
        <v>0</v>
      </c>
      <c r="E48" s="41">
        <f t="shared" si="9"/>
        <v>376039339</v>
      </c>
      <c r="F48" s="42">
        <f t="shared" si="9"/>
        <v>412569231</v>
      </c>
      <c r="G48" s="42">
        <f t="shared" si="9"/>
        <v>18501867</v>
      </c>
      <c r="H48" s="42">
        <f t="shared" si="9"/>
        <v>26972928</v>
      </c>
      <c r="I48" s="42">
        <f t="shared" si="9"/>
        <v>24746292</v>
      </c>
      <c r="J48" s="42">
        <f t="shared" si="9"/>
        <v>70221087</v>
      </c>
      <c r="K48" s="42">
        <f t="shared" si="9"/>
        <v>32771083</v>
      </c>
      <c r="L48" s="42">
        <f t="shared" si="9"/>
        <v>38130826</v>
      </c>
      <c r="M48" s="42">
        <f t="shared" si="9"/>
        <v>40288569</v>
      </c>
      <c r="N48" s="42">
        <f t="shared" si="9"/>
        <v>111190478</v>
      </c>
      <c r="O48" s="42">
        <f t="shared" si="9"/>
        <v>24880965</v>
      </c>
      <c r="P48" s="42">
        <f t="shared" si="9"/>
        <v>28878280</v>
      </c>
      <c r="Q48" s="42">
        <f t="shared" si="9"/>
        <v>39089597</v>
      </c>
      <c r="R48" s="42">
        <f t="shared" si="9"/>
        <v>92848842</v>
      </c>
      <c r="S48" s="42">
        <f t="shared" si="9"/>
        <v>22765652</v>
      </c>
      <c r="T48" s="42">
        <f t="shared" si="9"/>
        <v>23185642</v>
      </c>
      <c r="U48" s="42">
        <f t="shared" si="9"/>
        <v>34203864</v>
      </c>
      <c r="V48" s="42">
        <f t="shared" si="9"/>
        <v>80155158</v>
      </c>
      <c r="W48" s="42">
        <f t="shared" si="9"/>
        <v>354415565</v>
      </c>
      <c r="X48" s="42">
        <f t="shared" si="9"/>
        <v>412569231</v>
      </c>
      <c r="Y48" s="42">
        <f t="shared" si="9"/>
        <v>-58153666</v>
      </c>
      <c r="Z48" s="43">
        <f>+IF(X48&lt;&gt;0,+(Y48/X48)*100,0)</f>
        <v>-14.095492739253743</v>
      </c>
      <c r="AA48" s="40">
        <f>+AA28+AA32+AA38+AA42+AA47</f>
        <v>412569231</v>
      </c>
    </row>
    <row r="49" spans="1:27" ht="12.75">
      <c r="A49" s="14" t="s">
        <v>87</v>
      </c>
      <c r="B49" s="15"/>
      <c r="C49" s="44">
        <f aca="true" t="shared" si="10" ref="C49:Y49">+C25-C48</f>
        <v>17224457</v>
      </c>
      <c r="D49" s="44">
        <f>+D25-D48</f>
        <v>0</v>
      </c>
      <c r="E49" s="45">
        <f t="shared" si="10"/>
        <v>591179</v>
      </c>
      <c r="F49" s="46">
        <f t="shared" si="10"/>
        <v>-7268000</v>
      </c>
      <c r="G49" s="46">
        <f t="shared" si="10"/>
        <v>37301071</v>
      </c>
      <c r="H49" s="46">
        <f t="shared" si="10"/>
        <v>-9818969</v>
      </c>
      <c r="I49" s="46">
        <f t="shared" si="10"/>
        <v>-3787617</v>
      </c>
      <c r="J49" s="46">
        <f t="shared" si="10"/>
        <v>23694485</v>
      </c>
      <c r="K49" s="46">
        <f t="shared" si="10"/>
        <v>-4621345</v>
      </c>
      <c r="L49" s="46">
        <f t="shared" si="10"/>
        <v>-8425379</v>
      </c>
      <c r="M49" s="46">
        <f t="shared" si="10"/>
        <v>21223689</v>
      </c>
      <c r="N49" s="46">
        <f t="shared" si="10"/>
        <v>8176965</v>
      </c>
      <c r="O49" s="46">
        <f t="shared" si="10"/>
        <v>360793</v>
      </c>
      <c r="P49" s="46">
        <f t="shared" si="10"/>
        <v>-2692296</v>
      </c>
      <c r="Q49" s="46">
        <f t="shared" si="10"/>
        <v>18369409</v>
      </c>
      <c r="R49" s="46">
        <f t="shared" si="10"/>
        <v>16037906</v>
      </c>
      <c r="S49" s="46">
        <f t="shared" si="10"/>
        <v>3912717</v>
      </c>
      <c r="T49" s="46">
        <f t="shared" si="10"/>
        <v>-3803711</v>
      </c>
      <c r="U49" s="46">
        <f t="shared" si="10"/>
        <v>-8450300</v>
      </c>
      <c r="V49" s="46">
        <f t="shared" si="10"/>
        <v>-8341294</v>
      </c>
      <c r="W49" s="46">
        <f t="shared" si="10"/>
        <v>39568062</v>
      </c>
      <c r="X49" s="46">
        <f>IF(F25=F48,0,X25-X48)</f>
        <v>-7268000</v>
      </c>
      <c r="Y49" s="46">
        <f t="shared" si="10"/>
        <v>46836062</v>
      </c>
      <c r="Z49" s="47">
        <f>+IF(X49&lt;&gt;0,+(Y49/X49)*100,0)</f>
        <v>-644.4147220693451</v>
      </c>
      <c r="AA49" s="44">
        <f>+AA25-AA48</f>
        <v>-7268000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101165895</v>
      </c>
      <c r="D5" s="19">
        <f>SUM(D6:D8)</f>
        <v>0</v>
      </c>
      <c r="E5" s="20">
        <f t="shared" si="0"/>
        <v>95002084</v>
      </c>
      <c r="F5" s="21">
        <f t="shared" si="0"/>
        <v>98126583</v>
      </c>
      <c r="G5" s="21">
        <f t="shared" si="0"/>
        <v>36787268</v>
      </c>
      <c r="H5" s="21">
        <f t="shared" si="0"/>
        <v>4937382</v>
      </c>
      <c r="I5" s="21">
        <f t="shared" si="0"/>
        <v>4113334</v>
      </c>
      <c r="J5" s="21">
        <f t="shared" si="0"/>
        <v>45837984</v>
      </c>
      <c r="K5" s="21">
        <f t="shared" si="0"/>
        <v>5135959</v>
      </c>
      <c r="L5" s="21">
        <f t="shared" si="0"/>
        <v>2218745</v>
      </c>
      <c r="M5" s="21">
        <f t="shared" si="0"/>
        <v>6039719</v>
      </c>
      <c r="N5" s="21">
        <f t="shared" si="0"/>
        <v>13394423</v>
      </c>
      <c r="O5" s="21">
        <f t="shared" si="0"/>
        <v>4645257</v>
      </c>
      <c r="P5" s="21">
        <f t="shared" si="0"/>
        <v>5230562</v>
      </c>
      <c r="Q5" s="21">
        <f t="shared" si="0"/>
        <v>6158237</v>
      </c>
      <c r="R5" s="21">
        <f t="shared" si="0"/>
        <v>16034056</v>
      </c>
      <c r="S5" s="21">
        <f t="shared" si="0"/>
        <v>4683388</v>
      </c>
      <c r="T5" s="21">
        <f t="shared" si="0"/>
        <v>4237037</v>
      </c>
      <c r="U5" s="21">
        <f t="shared" si="0"/>
        <v>5501570</v>
      </c>
      <c r="V5" s="21">
        <f t="shared" si="0"/>
        <v>14421995</v>
      </c>
      <c r="W5" s="21">
        <f t="shared" si="0"/>
        <v>89688458</v>
      </c>
      <c r="X5" s="21">
        <f t="shared" si="0"/>
        <v>98126583</v>
      </c>
      <c r="Y5" s="21">
        <f t="shared" si="0"/>
        <v>-8438125</v>
      </c>
      <c r="Z5" s="4">
        <f>+IF(X5&lt;&gt;0,+(Y5/X5)*100,0)</f>
        <v>-8.59922433047526</v>
      </c>
      <c r="AA5" s="19">
        <f>SUM(AA6:AA8)</f>
        <v>98126583</v>
      </c>
    </row>
    <row r="6" spans="1:27" ht="12.75">
      <c r="A6" s="5" t="s">
        <v>32</v>
      </c>
      <c r="B6" s="3"/>
      <c r="C6" s="22">
        <v>1143161</v>
      </c>
      <c r="D6" s="22"/>
      <c r="E6" s="23"/>
      <c r="F6" s="24">
        <v>1</v>
      </c>
      <c r="G6" s="24"/>
      <c r="H6" s="24">
        <v>2300</v>
      </c>
      <c r="I6" s="24"/>
      <c r="J6" s="24">
        <v>2300</v>
      </c>
      <c r="K6" s="24"/>
      <c r="L6" s="24">
        <v>6900</v>
      </c>
      <c r="M6" s="24"/>
      <c r="N6" s="24">
        <v>6900</v>
      </c>
      <c r="O6" s="24"/>
      <c r="P6" s="24"/>
      <c r="Q6" s="24">
        <v>9900</v>
      </c>
      <c r="R6" s="24">
        <v>9900</v>
      </c>
      <c r="S6" s="24">
        <v>2700</v>
      </c>
      <c r="T6" s="24">
        <v>2700</v>
      </c>
      <c r="U6" s="24">
        <v>2600</v>
      </c>
      <c r="V6" s="24">
        <v>8000</v>
      </c>
      <c r="W6" s="24">
        <v>27100</v>
      </c>
      <c r="X6" s="24">
        <v>1</v>
      </c>
      <c r="Y6" s="24">
        <v>27099</v>
      </c>
      <c r="Z6" s="6">
        <v>2709900</v>
      </c>
      <c r="AA6" s="22">
        <v>1</v>
      </c>
    </row>
    <row r="7" spans="1:27" ht="12.75">
      <c r="A7" s="5" t="s">
        <v>33</v>
      </c>
      <c r="B7" s="3"/>
      <c r="C7" s="25">
        <v>100022734</v>
      </c>
      <c r="D7" s="25"/>
      <c r="E7" s="26">
        <v>95002084</v>
      </c>
      <c r="F7" s="27">
        <v>98126582</v>
      </c>
      <c r="G7" s="27">
        <v>36787268</v>
      </c>
      <c r="H7" s="27">
        <v>4935082</v>
      </c>
      <c r="I7" s="27">
        <v>4113334</v>
      </c>
      <c r="J7" s="27">
        <v>45835684</v>
      </c>
      <c r="K7" s="27">
        <v>5135959</v>
      </c>
      <c r="L7" s="27">
        <v>2211845</v>
      </c>
      <c r="M7" s="27">
        <v>6039719</v>
      </c>
      <c r="N7" s="27">
        <v>13387523</v>
      </c>
      <c r="O7" s="27">
        <v>4645257</v>
      </c>
      <c r="P7" s="27">
        <v>5230562</v>
      </c>
      <c r="Q7" s="27">
        <v>6148337</v>
      </c>
      <c r="R7" s="27">
        <v>16024156</v>
      </c>
      <c r="S7" s="27">
        <v>4680688</v>
      </c>
      <c r="T7" s="27">
        <v>4234337</v>
      </c>
      <c r="U7" s="27">
        <v>5498970</v>
      </c>
      <c r="V7" s="27">
        <v>14413995</v>
      </c>
      <c r="W7" s="27">
        <v>89661358</v>
      </c>
      <c r="X7" s="27">
        <v>98126582</v>
      </c>
      <c r="Y7" s="27">
        <v>-8465224</v>
      </c>
      <c r="Z7" s="7">
        <v>-8.63</v>
      </c>
      <c r="AA7" s="25">
        <v>98126582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130290349</v>
      </c>
      <c r="D9" s="19">
        <f>SUM(D10:D14)</f>
        <v>0</v>
      </c>
      <c r="E9" s="20">
        <f t="shared" si="1"/>
        <v>180245370</v>
      </c>
      <c r="F9" s="21">
        <f t="shared" si="1"/>
        <v>178480569</v>
      </c>
      <c r="G9" s="21">
        <f t="shared" si="1"/>
        <v>39377598</v>
      </c>
      <c r="H9" s="21">
        <f t="shared" si="1"/>
        <v>947819</v>
      </c>
      <c r="I9" s="21">
        <f t="shared" si="1"/>
        <v>1282526</v>
      </c>
      <c r="J9" s="21">
        <f t="shared" si="1"/>
        <v>41607943</v>
      </c>
      <c r="K9" s="21">
        <f t="shared" si="1"/>
        <v>1135414</v>
      </c>
      <c r="L9" s="21">
        <f t="shared" si="1"/>
        <v>1245537</v>
      </c>
      <c r="M9" s="21">
        <f t="shared" si="1"/>
        <v>45619490</v>
      </c>
      <c r="N9" s="21">
        <f t="shared" si="1"/>
        <v>48000441</v>
      </c>
      <c r="O9" s="21">
        <f t="shared" si="1"/>
        <v>2988319</v>
      </c>
      <c r="P9" s="21">
        <f t="shared" si="1"/>
        <v>1871437</v>
      </c>
      <c r="Q9" s="21">
        <f t="shared" si="1"/>
        <v>24211801</v>
      </c>
      <c r="R9" s="21">
        <f t="shared" si="1"/>
        <v>29071557</v>
      </c>
      <c r="S9" s="21">
        <f t="shared" si="1"/>
        <v>220639</v>
      </c>
      <c r="T9" s="21">
        <f t="shared" si="1"/>
        <v>230990</v>
      </c>
      <c r="U9" s="21">
        <f t="shared" si="1"/>
        <v>886583</v>
      </c>
      <c r="V9" s="21">
        <f t="shared" si="1"/>
        <v>1338212</v>
      </c>
      <c r="W9" s="21">
        <f t="shared" si="1"/>
        <v>120018153</v>
      </c>
      <c r="X9" s="21">
        <f t="shared" si="1"/>
        <v>178480569</v>
      </c>
      <c r="Y9" s="21">
        <f t="shared" si="1"/>
        <v>-58462416</v>
      </c>
      <c r="Z9" s="4">
        <f>+IF(X9&lt;&gt;0,+(Y9/X9)*100,0)</f>
        <v>-32.75561946466004</v>
      </c>
      <c r="AA9" s="19">
        <f>SUM(AA10:AA14)</f>
        <v>178480569</v>
      </c>
    </row>
    <row r="10" spans="1:27" ht="12.75">
      <c r="A10" s="5" t="s">
        <v>36</v>
      </c>
      <c r="B10" s="3"/>
      <c r="C10" s="22">
        <v>96371033</v>
      </c>
      <c r="D10" s="22"/>
      <c r="E10" s="23">
        <v>105911599</v>
      </c>
      <c r="F10" s="24">
        <v>106445801</v>
      </c>
      <c r="G10" s="24">
        <v>38743796</v>
      </c>
      <c r="H10" s="24">
        <v>81498</v>
      </c>
      <c r="I10" s="24">
        <v>151711</v>
      </c>
      <c r="J10" s="24">
        <v>38977005</v>
      </c>
      <c r="K10" s="24">
        <v>78593</v>
      </c>
      <c r="L10" s="24">
        <v>409343</v>
      </c>
      <c r="M10" s="24">
        <v>29039611</v>
      </c>
      <c r="N10" s="24">
        <v>29527547</v>
      </c>
      <c r="O10" s="24">
        <v>449615</v>
      </c>
      <c r="P10" s="24">
        <v>287360</v>
      </c>
      <c r="Q10" s="24">
        <v>23265732</v>
      </c>
      <c r="R10" s="24">
        <v>24002707</v>
      </c>
      <c r="S10" s="24">
        <v>206259</v>
      </c>
      <c r="T10" s="24">
        <v>216610</v>
      </c>
      <c r="U10" s="24">
        <v>17109</v>
      </c>
      <c r="V10" s="24">
        <v>439978</v>
      </c>
      <c r="W10" s="24">
        <v>92947237</v>
      </c>
      <c r="X10" s="24">
        <v>106445801</v>
      </c>
      <c r="Y10" s="24">
        <v>-13498564</v>
      </c>
      <c r="Z10" s="6">
        <v>-12.68</v>
      </c>
      <c r="AA10" s="22">
        <v>106445801</v>
      </c>
    </row>
    <row r="11" spans="1:27" ht="12.75">
      <c r="A11" s="5" t="s">
        <v>37</v>
      </c>
      <c r="B11" s="3"/>
      <c r="C11" s="22">
        <v>6826394</v>
      </c>
      <c r="D11" s="22"/>
      <c r="E11" s="23">
        <v>20394388</v>
      </c>
      <c r="F11" s="24">
        <v>18095385</v>
      </c>
      <c r="G11" s="24">
        <v>292652</v>
      </c>
      <c r="H11" s="24">
        <v>455449</v>
      </c>
      <c r="I11" s="24">
        <v>602403</v>
      </c>
      <c r="J11" s="24">
        <v>1350504</v>
      </c>
      <c r="K11" s="24">
        <v>603897</v>
      </c>
      <c r="L11" s="24">
        <v>425943</v>
      </c>
      <c r="M11" s="24">
        <v>481410</v>
      </c>
      <c r="N11" s="24">
        <v>1511250</v>
      </c>
      <c r="O11" s="24">
        <v>2073155</v>
      </c>
      <c r="P11" s="24">
        <v>1145940</v>
      </c>
      <c r="Q11" s="24">
        <v>467612</v>
      </c>
      <c r="R11" s="24">
        <v>3686707</v>
      </c>
      <c r="S11" s="24">
        <v>14380</v>
      </c>
      <c r="T11" s="24">
        <v>14380</v>
      </c>
      <c r="U11" s="24">
        <v>199741</v>
      </c>
      <c r="V11" s="24">
        <v>228501</v>
      </c>
      <c r="W11" s="24">
        <v>6776962</v>
      </c>
      <c r="X11" s="24">
        <v>18095385</v>
      </c>
      <c r="Y11" s="24">
        <v>-11318423</v>
      </c>
      <c r="Z11" s="6">
        <v>-62.55</v>
      </c>
      <c r="AA11" s="22">
        <v>18095385</v>
      </c>
    </row>
    <row r="12" spans="1:27" ht="12.75">
      <c r="A12" s="5" t="s">
        <v>38</v>
      </c>
      <c r="B12" s="3"/>
      <c r="C12" s="22">
        <v>18237534</v>
      </c>
      <c r="D12" s="22"/>
      <c r="E12" s="23">
        <v>24447844</v>
      </c>
      <c r="F12" s="24">
        <v>24447844</v>
      </c>
      <c r="G12" s="24">
        <v>333274</v>
      </c>
      <c r="H12" s="24">
        <v>402910</v>
      </c>
      <c r="I12" s="24">
        <v>520341</v>
      </c>
      <c r="J12" s="24">
        <v>1256525</v>
      </c>
      <c r="K12" s="24">
        <v>444675</v>
      </c>
      <c r="L12" s="24">
        <v>401862</v>
      </c>
      <c r="M12" s="24">
        <v>360766</v>
      </c>
      <c r="N12" s="24">
        <v>1207303</v>
      </c>
      <c r="O12" s="24">
        <v>457095</v>
      </c>
      <c r="P12" s="24">
        <v>429555</v>
      </c>
      <c r="Q12" s="24">
        <v>470519</v>
      </c>
      <c r="R12" s="24">
        <v>1357169</v>
      </c>
      <c r="S12" s="24"/>
      <c r="T12" s="24"/>
      <c r="U12" s="24">
        <v>669733</v>
      </c>
      <c r="V12" s="24">
        <v>669733</v>
      </c>
      <c r="W12" s="24">
        <v>4490730</v>
      </c>
      <c r="X12" s="24">
        <v>24447844</v>
      </c>
      <c r="Y12" s="24">
        <v>-19957114</v>
      </c>
      <c r="Z12" s="6">
        <v>-81.63</v>
      </c>
      <c r="AA12" s="22">
        <v>24447844</v>
      </c>
    </row>
    <row r="13" spans="1:27" ht="12.75">
      <c r="A13" s="5" t="s">
        <v>39</v>
      </c>
      <c r="B13" s="3"/>
      <c r="C13" s="22">
        <v>8855388</v>
      </c>
      <c r="D13" s="22"/>
      <c r="E13" s="23">
        <v>29491539</v>
      </c>
      <c r="F13" s="24">
        <v>29491539</v>
      </c>
      <c r="G13" s="24">
        <v>7876</v>
      </c>
      <c r="H13" s="24">
        <v>7962</v>
      </c>
      <c r="I13" s="24">
        <v>8071</v>
      </c>
      <c r="J13" s="24">
        <v>23909</v>
      </c>
      <c r="K13" s="24">
        <v>8249</v>
      </c>
      <c r="L13" s="24">
        <v>8389</v>
      </c>
      <c r="M13" s="24">
        <v>15737703</v>
      </c>
      <c r="N13" s="24">
        <v>15754341</v>
      </c>
      <c r="O13" s="24">
        <v>8454</v>
      </c>
      <c r="P13" s="24">
        <v>8582</v>
      </c>
      <c r="Q13" s="24">
        <v>7938</v>
      </c>
      <c r="R13" s="24">
        <v>24974</v>
      </c>
      <c r="S13" s="24"/>
      <c r="T13" s="24"/>
      <c r="U13" s="24"/>
      <c r="V13" s="24"/>
      <c r="W13" s="24">
        <v>15803224</v>
      </c>
      <c r="X13" s="24">
        <v>29491539</v>
      </c>
      <c r="Y13" s="24">
        <v>-13688315</v>
      </c>
      <c r="Z13" s="6">
        <v>-46.41</v>
      </c>
      <c r="AA13" s="22">
        <v>29491539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21831498</v>
      </c>
      <c r="D15" s="19">
        <f>SUM(D16:D18)</f>
        <v>0</v>
      </c>
      <c r="E15" s="20">
        <f t="shared" si="2"/>
        <v>10543285</v>
      </c>
      <c r="F15" s="21">
        <f t="shared" si="2"/>
        <v>13325242</v>
      </c>
      <c r="G15" s="21">
        <f t="shared" si="2"/>
        <v>116113</v>
      </c>
      <c r="H15" s="21">
        <f t="shared" si="2"/>
        <v>76462</v>
      </c>
      <c r="I15" s="21">
        <f t="shared" si="2"/>
        <v>134047</v>
      </c>
      <c r="J15" s="21">
        <f t="shared" si="2"/>
        <v>326622</v>
      </c>
      <c r="K15" s="21">
        <f t="shared" si="2"/>
        <v>78505</v>
      </c>
      <c r="L15" s="21">
        <f t="shared" si="2"/>
        <v>112695</v>
      </c>
      <c r="M15" s="21">
        <f t="shared" si="2"/>
        <v>43795</v>
      </c>
      <c r="N15" s="21">
        <f t="shared" si="2"/>
        <v>234995</v>
      </c>
      <c r="O15" s="21">
        <f t="shared" si="2"/>
        <v>100034</v>
      </c>
      <c r="P15" s="21">
        <f t="shared" si="2"/>
        <v>109748</v>
      </c>
      <c r="Q15" s="21">
        <f t="shared" si="2"/>
        <v>234443</v>
      </c>
      <c r="R15" s="21">
        <f t="shared" si="2"/>
        <v>444225</v>
      </c>
      <c r="S15" s="21">
        <f t="shared" si="2"/>
        <v>13003</v>
      </c>
      <c r="T15" s="21">
        <f t="shared" si="2"/>
        <v>14443</v>
      </c>
      <c r="U15" s="21">
        <f t="shared" si="2"/>
        <v>191362</v>
      </c>
      <c r="V15" s="21">
        <f t="shared" si="2"/>
        <v>218808</v>
      </c>
      <c r="W15" s="21">
        <f t="shared" si="2"/>
        <v>1224650</v>
      </c>
      <c r="X15" s="21">
        <f t="shared" si="2"/>
        <v>13325242</v>
      </c>
      <c r="Y15" s="21">
        <f t="shared" si="2"/>
        <v>-12100592</v>
      </c>
      <c r="Z15" s="4">
        <f>+IF(X15&lt;&gt;0,+(Y15/X15)*100,0)</f>
        <v>-90.80954777406669</v>
      </c>
      <c r="AA15" s="19">
        <f>SUM(AA16:AA18)</f>
        <v>13325242</v>
      </c>
    </row>
    <row r="16" spans="1:27" ht="12.75">
      <c r="A16" s="5" t="s">
        <v>42</v>
      </c>
      <c r="B16" s="3"/>
      <c r="C16" s="22">
        <v>1791338</v>
      </c>
      <c r="D16" s="22"/>
      <c r="E16" s="23">
        <v>3668786</v>
      </c>
      <c r="F16" s="24">
        <v>5134003</v>
      </c>
      <c r="G16" s="24">
        <v>116113</v>
      </c>
      <c r="H16" s="24">
        <v>75653</v>
      </c>
      <c r="I16" s="24">
        <v>134047</v>
      </c>
      <c r="J16" s="24">
        <v>325813</v>
      </c>
      <c r="K16" s="24">
        <v>78505</v>
      </c>
      <c r="L16" s="24">
        <v>112695</v>
      </c>
      <c r="M16" s="24">
        <v>43795</v>
      </c>
      <c r="N16" s="24">
        <v>234995</v>
      </c>
      <c r="O16" s="24">
        <v>98728</v>
      </c>
      <c r="P16" s="24">
        <v>111054</v>
      </c>
      <c r="Q16" s="24">
        <v>234443</v>
      </c>
      <c r="R16" s="24">
        <v>444225</v>
      </c>
      <c r="S16" s="24">
        <v>13003</v>
      </c>
      <c r="T16" s="24">
        <v>14443</v>
      </c>
      <c r="U16" s="24">
        <v>191362</v>
      </c>
      <c r="V16" s="24">
        <v>218808</v>
      </c>
      <c r="W16" s="24">
        <v>1223841</v>
      </c>
      <c r="X16" s="24">
        <v>5134003</v>
      </c>
      <c r="Y16" s="24">
        <v>-3910162</v>
      </c>
      <c r="Z16" s="6">
        <v>-76.16</v>
      </c>
      <c r="AA16" s="22">
        <v>5134003</v>
      </c>
    </row>
    <row r="17" spans="1:27" ht="12.75">
      <c r="A17" s="5" t="s">
        <v>43</v>
      </c>
      <c r="B17" s="3"/>
      <c r="C17" s="22">
        <v>19952379</v>
      </c>
      <c r="D17" s="22"/>
      <c r="E17" s="23">
        <v>6336560</v>
      </c>
      <c r="F17" s="24">
        <v>7493498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7493498</v>
      </c>
      <c r="Y17" s="24">
        <v>-7493498</v>
      </c>
      <c r="Z17" s="6">
        <v>-100</v>
      </c>
      <c r="AA17" s="22">
        <v>7493498</v>
      </c>
    </row>
    <row r="18" spans="1:27" ht="12.75">
      <c r="A18" s="5" t="s">
        <v>44</v>
      </c>
      <c r="B18" s="3"/>
      <c r="C18" s="22">
        <v>87781</v>
      </c>
      <c r="D18" s="22"/>
      <c r="E18" s="23">
        <v>537939</v>
      </c>
      <c r="F18" s="24">
        <v>697741</v>
      </c>
      <c r="G18" s="24"/>
      <c r="H18" s="24">
        <v>809</v>
      </c>
      <c r="I18" s="24"/>
      <c r="J18" s="24">
        <v>809</v>
      </c>
      <c r="K18" s="24"/>
      <c r="L18" s="24"/>
      <c r="M18" s="24"/>
      <c r="N18" s="24"/>
      <c r="O18" s="24">
        <v>1306</v>
      </c>
      <c r="P18" s="24">
        <v>-1306</v>
      </c>
      <c r="Q18" s="24"/>
      <c r="R18" s="24"/>
      <c r="S18" s="24"/>
      <c r="T18" s="24"/>
      <c r="U18" s="24"/>
      <c r="V18" s="24"/>
      <c r="W18" s="24">
        <v>809</v>
      </c>
      <c r="X18" s="24">
        <v>697741</v>
      </c>
      <c r="Y18" s="24">
        <v>-696932</v>
      </c>
      <c r="Z18" s="6">
        <v>-99.88</v>
      </c>
      <c r="AA18" s="22">
        <v>697741</v>
      </c>
    </row>
    <row r="19" spans="1:27" ht="12.75">
      <c r="A19" s="2" t="s">
        <v>45</v>
      </c>
      <c r="B19" s="8"/>
      <c r="C19" s="19">
        <f aca="true" t="shared" si="3" ref="C19:Y19">SUM(C20:C23)</f>
        <v>335906002</v>
      </c>
      <c r="D19" s="19">
        <f>SUM(D20:D23)</f>
        <v>0</v>
      </c>
      <c r="E19" s="20">
        <f t="shared" si="3"/>
        <v>374903208</v>
      </c>
      <c r="F19" s="21">
        <f t="shared" si="3"/>
        <v>370220536</v>
      </c>
      <c r="G19" s="21">
        <f t="shared" si="3"/>
        <v>31916587</v>
      </c>
      <c r="H19" s="21">
        <f t="shared" si="3"/>
        <v>31271736</v>
      </c>
      <c r="I19" s="21">
        <f t="shared" si="3"/>
        <v>27883239</v>
      </c>
      <c r="J19" s="21">
        <f t="shared" si="3"/>
        <v>91071562</v>
      </c>
      <c r="K19" s="21">
        <f t="shared" si="3"/>
        <v>24866239</v>
      </c>
      <c r="L19" s="21">
        <f t="shared" si="3"/>
        <v>24248506</v>
      </c>
      <c r="M19" s="21">
        <f t="shared" si="3"/>
        <v>24548393</v>
      </c>
      <c r="N19" s="21">
        <f t="shared" si="3"/>
        <v>73663138</v>
      </c>
      <c r="O19" s="21">
        <f t="shared" si="3"/>
        <v>25518889</v>
      </c>
      <c r="P19" s="21">
        <f t="shared" si="3"/>
        <v>24166997</v>
      </c>
      <c r="Q19" s="21">
        <f t="shared" si="3"/>
        <v>41457419</v>
      </c>
      <c r="R19" s="21">
        <f t="shared" si="3"/>
        <v>91143305</v>
      </c>
      <c r="S19" s="21">
        <f t="shared" si="3"/>
        <v>32606116</v>
      </c>
      <c r="T19" s="21">
        <f t="shared" si="3"/>
        <v>33151192</v>
      </c>
      <c r="U19" s="21">
        <f t="shared" si="3"/>
        <v>30565867</v>
      </c>
      <c r="V19" s="21">
        <f t="shared" si="3"/>
        <v>96323175</v>
      </c>
      <c r="W19" s="21">
        <f t="shared" si="3"/>
        <v>352201180</v>
      </c>
      <c r="X19" s="21">
        <f t="shared" si="3"/>
        <v>370220536</v>
      </c>
      <c r="Y19" s="21">
        <f t="shared" si="3"/>
        <v>-18019356</v>
      </c>
      <c r="Z19" s="4">
        <f>+IF(X19&lt;&gt;0,+(Y19/X19)*100,0)</f>
        <v>-4.867195157429085</v>
      </c>
      <c r="AA19" s="19">
        <f>SUM(AA20:AA23)</f>
        <v>370220536</v>
      </c>
    </row>
    <row r="20" spans="1:27" ht="12.75">
      <c r="A20" s="5" t="s">
        <v>46</v>
      </c>
      <c r="B20" s="3"/>
      <c r="C20" s="22">
        <v>226478259</v>
      </c>
      <c r="D20" s="22"/>
      <c r="E20" s="23">
        <v>267273008</v>
      </c>
      <c r="F20" s="24">
        <v>262493007</v>
      </c>
      <c r="G20" s="24">
        <v>22216143</v>
      </c>
      <c r="H20" s="24">
        <v>23200973</v>
      </c>
      <c r="I20" s="24">
        <v>20489369</v>
      </c>
      <c r="J20" s="24">
        <v>65906485</v>
      </c>
      <c r="K20" s="24">
        <v>16859508</v>
      </c>
      <c r="L20" s="24">
        <v>15945194</v>
      </c>
      <c r="M20" s="24">
        <v>16294128</v>
      </c>
      <c r="N20" s="24">
        <v>49098830</v>
      </c>
      <c r="O20" s="24">
        <v>16507740</v>
      </c>
      <c r="P20" s="24">
        <v>15597105</v>
      </c>
      <c r="Q20" s="24">
        <v>32696786</v>
      </c>
      <c r="R20" s="24">
        <v>64801631</v>
      </c>
      <c r="S20" s="24">
        <v>25458148</v>
      </c>
      <c r="T20" s="24">
        <v>25163366</v>
      </c>
      <c r="U20" s="24">
        <v>22705836</v>
      </c>
      <c r="V20" s="24">
        <v>73327350</v>
      </c>
      <c r="W20" s="24">
        <v>253134296</v>
      </c>
      <c r="X20" s="24">
        <v>262493007</v>
      </c>
      <c r="Y20" s="24">
        <v>-9358711</v>
      </c>
      <c r="Z20" s="6">
        <v>-3.57</v>
      </c>
      <c r="AA20" s="22">
        <v>262493007</v>
      </c>
    </row>
    <row r="21" spans="1:27" ht="12.75">
      <c r="A21" s="5" t="s">
        <v>47</v>
      </c>
      <c r="B21" s="3"/>
      <c r="C21" s="22">
        <v>46697233</v>
      </c>
      <c r="D21" s="22"/>
      <c r="E21" s="23">
        <v>56020868</v>
      </c>
      <c r="F21" s="24">
        <v>54303476</v>
      </c>
      <c r="G21" s="24">
        <v>3580859</v>
      </c>
      <c r="H21" s="24">
        <v>3557743</v>
      </c>
      <c r="I21" s="24">
        <v>2980218</v>
      </c>
      <c r="J21" s="24">
        <v>10118820</v>
      </c>
      <c r="K21" s="24">
        <v>3586811</v>
      </c>
      <c r="L21" s="24">
        <v>3499918</v>
      </c>
      <c r="M21" s="24">
        <v>3762872</v>
      </c>
      <c r="N21" s="24">
        <v>10849601</v>
      </c>
      <c r="O21" s="24">
        <v>4459896</v>
      </c>
      <c r="P21" s="24">
        <v>3961054</v>
      </c>
      <c r="Q21" s="24">
        <v>4038630</v>
      </c>
      <c r="R21" s="24">
        <v>12459580</v>
      </c>
      <c r="S21" s="24">
        <v>3078109</v>
      </c>
      <c r="T21" s="24">
        <v>3968999</v>
      </c>
      <c r="U21" s="24">
        <v>3584003</v>
      </c>
      <c r="V21" s="24">
        <v>10631111</v>
      </c>
      <c r="W21" s="24">
        <v>44059112</v>
      </c>
      <c r="X21" s="24">
        <v>54303476</v>
      </c>
      <c r="Y21" s="24">
        <v>-10244364</v>
      </c>
      <c r="Z21" s="6">
        <v>-18.87</v>
      </c>
      <c r="AA21" s="22">
        <v>54303476</v>
      </c>
    </row>
    <row r="22" spans="1:27" ht="12.75">
      <c r="A22" s="5" t="s">
        <v>48</v>
      </c>
      <c r="B22" s="3"/>
      <c r="C22" s="25">
        <v>37342941</v>
      </c>
      <c r="D22" s="25"/>
      <c r="E22" s="26">
        <v>26403774</v>
      </c>
      <c r="F22" s="27">
        <v>26403774</v>
      </c>
      <c r="G22" s="27">
        <v>3801510</v>
      </c>
      <c r="H22" s="27">
        <v>2265973</v>
      </c>
      <c r="I22" s="27">
        <v>2069745</v>
      </c>
      <c r="J22" s="27">
        <v>8137228</v>
      </c>
      <c r="K22" s="27">
        <v>2084918</v>
      </c>
      <c r="L22" s="27">
        <v>2454105</v>
      </c>
      <c r="M22" s="27">
        <v>2078809</v>
      </c>
      <c r="N22" s="27">
        <v>6617832</v>
      </c>
      <c r="O22" s="27">
        <v>2195792</v>
      </c>
      <c r="P22" s="27">
        <v>2117036</v>
      </c>
      <c r="Q22" s="27">
        <v>2308057</v>
      </c>
      <c r="R22" s="27">
        <v>6620885</v>
      </c>
      <c r="S22" s="27">
        <v>1946382</v>
      </c>
      <c r="T22" s="27">
        <v>1900334</v>
      </c>
      <c r="U22" s="27">
        <v>1911674</v>
      </c>
      <c r="V22" s="27">
        <v>5758390</v>
      </c>
      <c r="W22" s="27">
        <v>27134335</v>
      </c>
      <c r="X22" s="27">
        <v>26403774</v>
      </c>
      <c r="Y22" s="27">
        <v>730561</v>
      </c>
      <c r="Z22" s="7">
        <v>2.77</v>
      </c>
      <c r="AA22" s="25">
        <v>26403774</v>
      </c>
    </row>
    <row r="23" spans="1:27" ht="12.75">
      <c r="A23" s="5" t="s">
        <v>49</v>
      </c>
      <c r="B23" s="3"/>
      <c r="C23" s="22">
        <v>25387569</v>
      </c>
      <c r="D23" s="22"/>
      <c r="E23" s="23">
        <v>25205558</v>
      </c>
      <c r="F23" s="24">
        <v>27020279</v>
      </c>
      <c r="G23" s="24">
        <v>2318075</v>
      </c>
      <c r="H23" s="24">
        <v>2247047</v>
      </c>
      <c r="I23" s="24">
        <v>2343907</v>
      </c>
      <c r="J23" s="24">
        <v>6909029</v>
      </c>
      <c r="K23" s="24">
        <v>2335002</v>
      </c>
      <c r="L23" s="24">
        <v>2349289</v>
      </c>
      <c r="M23" s="24">
        <v>2412584</v>
      </c>
      <c r="N23" s="24">
        <v>7096875</v>
      </c>
      <c r="O23" s="24">
        <v>2355461</v>
      </c>
      <c r="P23" s="24">
        <v>2491802</v>
      </c>
      <c r="Q23" s="24">
        <v>2413946</v>
      </c>
      <c r="R23" s="24">
        <v>7261209</v>
      </c>
      <c r="S23" s="24">
        <v>2123477</v>
      </c>
      <c r="T23" s="24">
        <v>2118493</v>
      </c>
      <c r="U23" s="24">
        <v>2364354</v>
      </c>
      <c r="V23" s="24">
        <v>6606324</v>
      </c>
      <c r="W23" s="24">
        <v>27873437</v>
      </c>
      <c r="X23" s="24">
        <v>27020279</v>
      </c>
      <c r="Y23" s="24">
        <v>853158</v>
      </c>
      <c r="Z23" s="6">
        <v>3.16</v>
      </c>
      <c r="AA23" s="22">
        <v>27020279</v>
      </c>
    </row>
    <row r="24" spans="1:27" ht="12.75">
      <c r="A24" s="2" t="s">
        <v>50</v>
      </c>
      <c r="B24" s="8" t="s">
        <v>51</v>
      </c>
      <c r="C24" s="19"/>
      <c r="D24" s="19"/>
      <c r="E24" s="20">
        <v>109244</v>
      </c>
      <c r="F24" s="21">
        <v>109244</v>
      </c>
      <c r="G24" s="21">
        <v>63778</v>
      </c>
      <c r="H24" s="21">
        <v>9632</v>
      </c>
      <c r="I24" s="21">
        <v>8858</v>
      </c>
      <c r="J24" s="21">
        <v>82268</v>
      </c>
      <c r="K24" s="21">
        <v>2269</v>
      </c>
      <c r="L24" s="21">
        <v>2144</v>
      </c>
      <c r="M24" s="21">
        <v>1654</v>
      </c>
      <c r="N24" s="21">
        <v>6067</v>
      </c>
      <c r="O24" s="21">
        <v>1585</v>
      </c>
      <c r="P24" s="21">
        <v>2734</v>
      </c>
      <c r="Q24" s="21">
        <v>712</v>
      </c>
      <c r="R24" s="21">
        <v>5031</v>
      </c>
      <c r="S24" s="21"/>
      <c r="T24" s="21"/>
      <c r="U24" s="21"/>
      <c r="V24" s="21"/>
      <c r="W24" s="21">
        <v>93366</v>
      </c>
      <c r="X24" s="21">
        <v>109244</v>
      </c>
      <c r="Y24" s="21">
        <v>-15878</v>
      </c>
      <c r="Z24" s="4">
        <v>-14.53</v>
      </c>
      <c r="AA24" s="19">
        <v>109244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589193744</v>
      </c>
      <c r="D25" s="40">
        <f>+D5+D9+D15+D19+D24</f>
        <v>0</v>
      </c>
      <c r="E25" s="41">
        <f t="shared" si="4"/>
        <v>660803191</v>
      </c>
      <c r="F25" s="42">
        <f t="shared" si="4"/>
        <v>660262174</v>
      </c>
      <c r="G25" s="42">
        <f t="shared" si="4"/>
        <v>108261344</v>
      </c>
      <c r="H25" s="42">
        <f t="shared" si="4"/>
        <v>37243031</v>
      </c>
      <c r="I25" s="42">
        <f t="shared" si="4"/>
        <v>33422004</v>
      </c>
      <c r="J25" s="42">
        <f t="shared" si="4"/>
        <v>178926379</v>
      </c>
      <c r="K25" s="42">
        <f t="shared" si="4"/>
        <v>31218386</v>
      </c>
      <c r="L25" s="42">
        <f t="shared" si="4"/>
        <v>27827627</v>
      </c>
      <c r="M25" s="42">
        <f t="shared" si="4"/>
        <v>76253051</v>
      </c>
      <c r="N25" s="42">
        <f t="shared" si="4"/>
        <v>135299064</v>
      </c>
      <c r="O25" s="42">
        <f t="shared" si="4"/>
        <v>33254084</v>
      </c>
      <c r="P25" s="42">
        <f t="shared" si="4"/>
        <v>31381478</v>
      </c>
      <c r="Q25" s="42">
        <f t="shared" si="4"/>
        <v>72062612</v>
      </c>
      <c r="R25" s="42">
        <f t="shared" si="4"/>
        <v>136698174</v>
      </c>
      <c r="S25" s="42">
        <f t="shared" si="4"/>
        <v>37523146</v>
      </c>
      <c r="T25" s="42">
        <f t="shared" si="4"/>
        <v>37633662</v>
      </c>
      <c r="U25" s="42">
        <f t="shared" si="4"/>
        <v>37145382</v>
      </c>
      <c r="V25" s="42">
        <f t="shared" si="4"/>
        <v>112302190</v>
      </c>
      <c r="W25" s="42">
        <f t="shared" si="4"/>
        <v>563225807</v>
      </c>
      <c r="X25" s="42">
        <f t="shared" si="4"/>
        <v>660262174</v>
      </c>
      <c r="Y25" s="42">
        <f t="shared" si="4"/>
        <v>-97036367</v>
      </c>
      <c r="Z25" s="43">
        <f>+IF(X25&lt;&gt;0,+(Y25/X25)*100,0)</f>
        <v>-14.696641852452993</v>
      </c>
      <c r="AA25" s="40">
        <f>+AA5+AA9+AA15+AA19+AA24</f>
        <v>660262174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77153765</v>
      </c>
      <c r="D28" s="19">
        <f>SUM(D29:D31)</f>
        <v>0</v>
      </c>
      <c r="E28" s="20">
        <f t="shared" si="5"/>
        <v>120994385</v>
      </c>
      <c r="F28" s="21">
        <f t="shared" si="5"/>
        <v>163816387</v>
      </c>
      <c r="G28" s="21">
        <f t="shared" si="5"/>
        <v>5869080</v>
      </c>
      <c r="H28" s="21">
        <f t="shared" si="5"/>
        <v>9277367</v>
      </c>
      <c r="I28" s="21">
        <f t="shared" si="5"/>
        <v>9262081</v>
      </c>
      <c r="J28" s="21">
        <f t="shared" si="5"/>
        <v>24408528</v>
      </c>
      <c r="K28" s="21">
        <f t="shared" si="5"/>
        <v>12418200</v>
      </c>
      <c r="L28" s="21">
        <f t="shared" si="5"/>
        <v>9944112</v>
      </c>
      <c r="M28" s="21">
        <f t="shared" si="5"/>
        <v>15811875</v>
      </c>
      <c r="N28" s="21">
        <f t="shared" si="5"/>
        <v>38174187</v>
      </c>
      <c r="O28" s="21">
        <f t="shared" si="5"/>
        <v>7032581</v>
      </c>
      <c r="P28" s="21">
        <f t="shared" si="5"/>
        <v>10572947</v>
      </c>
      <c r="Q28" s="21">
        <f t="shared" si="5"/>
        <v>8367872</v>
      </c>
      <c r="R28" s="21">
        <f t="shared" si="5"/>
        <v>25973400</v>
      </c>
      <c r="S28" s="21">
        <f t="shared" si="5"/>
        <v>8652766</v>
      </c>
      <c r="T28" s="21">
        <f t="shared" si="5"/>
        <v>9818758</v>
      </c>
      <c r="U28" s="21">
        <f t="shared" si="5"/>
        <v>7434736</v>
      </c>
      <c r="V28" s="21">
        <f t="shared" si="5"/>
        <v>25906260</v>
      </c>
      <c r="W28" s="21">
        <f t="shared" si="5"/>
        <v>114462375</v>
      </c>
      <c r="X28" s="21">
        <f t="shared" si="5"/>
        <v>163816387</v>
      </c>
      <c r="Y28" s="21">
        <f t="shared" si="5"/>
        <v>-49354012</v>
      </c>
      <c r="Z28" s="4">
        <f>+IF(X28&lt;&gt;0,+(Y28/X28)*100,0)</f>
        <v>-30.127640405107947</v>
      </c>
      <c r="AA28" s="19">
        <f>SUM(AA29:AA31)</f>
        <v>163816387</v>
      </c>
    </row>
    <row r="29" spans="1:27" ht="12.75">
      <c r="A29" s="5" t="s">
        <v>32</v>
      </c>
      <c r="B29" s="3"/>
      <c r="C29" s="22">
        <v>23486211</v>
      </c>
      <c r="D29" s="22"/>
      <c r="E29" s="23">
        <v>28588096</v>
      </c>
      <c r="F29" s="24">
        <v>27849714</v>
      </c>
      <c r="G29" s="24">
        <v>1525189</v>
      </c>
      <c r="H29" s="24">
        <v>1648862</v>
      </c>
      <c r="I29" s="24">
        <v>1719675</v>
      </c>
      <c r="J29" s="24">
        <v>4893726</v>
      </c>
      <c r="K29" s="24">
        <v>2231532</v>
      </c>
      <c r="L29" s="24">
        <v>1660809</v>
      </c>
      <c r="M29" s="24">
        <v>2780582</v>
      </c>
      <c r="N29" s="24">
        <v>6672923</v>
      </c>
      <c r="O29" s="24">
        <v>960252</v>
      </c>
      <c r="P29" s="24">
        <v>1769944</v>
      </c>
      <c r="Q29" s="24">
        <v>1789943</v>
      </c>
      <c r="R29" s="24">
        <v>4520139</v>
      </c>
      <c r="S29" s="24">
        <v>1697253</v>
      </c>
      <c r="T29" s="24">
        <v>1774598</v>
      </c>
      <c r="U29" s="24">
        <v>1963850</v>
      </c>
      <c r="V29" s="24">
        <v>5435701</v>
      </c>
      <c r="W29" s="24">
        <v>21522489</v>
      </c>
      <c r="X29" s="24">
        <v>27849714</v>
      </c>
      <c r="Y29" s="24">
        <v>-6327225</v>
      </c>
      <c r="Z29" s="6">
        <v>-22.72</v>
      </c>
      <c r="AA29" s="22">
        <v>27849714</v>
      </c>
    </row>
    <row r="30" spans="1:27" ht="12.75">
      <c r="A30" s="5" t="s">
        <v>33</v>
      </c>
      <c r="B30" s="3"/>
      <c r="C30" s="25">
        <v>51367977</v>
      </c>
      <c r="D30" s="25"/>
      <c r="E30" s="26">
        <v>90176678</v>
      </c>
      <c r="F30" s="27">
        <v>133764062</v>
      </c>
      <c r="G30" s="27">
        <v>4088903</v>
      </c>
      <c r="H30" s="27">
        <v>7416006</v>
      </c>
      <c r="I30" s="27">
        <v>7338586</v>
      </c>
      <c r="J30" s="27">
        <v>18843495</v>
      </c>
      <c r="K30" s="27">
        <v>9994890</v>
      </c>
      <c r="L30" s="27">
        <v>8083648</v>
      </c>
      <c r="M30" s="27">
        <v>12816399</v>
      </c>
      <c r="N30" s="27">
        <v>30894937</v>
      </c>
      <c r="O30" s="27">
        <v>5893629</v>
      </c>
      <c r="P30" s="27">
        <v>8579144</v>
      </c>
      <c r="Q30" s="27">
        <v>6356378</v>
      </c>
      <c r="R30" s="27">
        <v>20829151</v>
      </c>
      <c r="S30" s="27">
        <v>6776104</v>
      </c>
      <c r="T30" s="27">
        <v>7863506</v>
      </c>
      <c r="U30" s="27">
        <v>5301273</v>
      </c>
      <c r="V30" s="27">
        <v>19940883</v>
      </c>
      <c r="W30" s="27">
        <v>90508466</v>
      </c>
      <c r="X30" s="27">
        <v>133764062</v>
      </c>
      <c r="Y30" s="27">
        <v>-43255596</v>
      </c>
      <c r="Z30" s="7">
        <v>-32.34</v>
      </c>
      <c r="AA30" s="25">
        <v>133764062</v>
      </c>
    </row>
    <row r="31" spans="1:27" ht="12.75">
      <c r="A31" s="5" t="s">
        <v>34</v>
      </c>
      <c r="B31" s="3"/>
      <c r="C31" s="22">
        <v>2299577</v>
      </c>
      <c r="D31" s="22"/>
      <c r="E31" s="23">
        <v>2229611</v>
      </c>
      <c r="F31" s="24">
        <v>2202611</v>
      </c>
      <c r="G31" s="24">
        <v>254988</v>
      </c>
      <c r="H31" s="24">
        <v>212499</v>
      </c>
      <c r="I31" s="24">
        <v>203820</v>
      </c>
      <c r="J31" s="24">
        <v>671307</v>
      </c>
      <c r="K31" s="24">
        <v>191778</v>
      </c>
      <c r="L31" s="24">
        <v>199655</v>
      </c>
      <c r="M31" s="24">
        <v>214894</v>
      </c>
      <c r="N31" s="24">
        <v>606327</v>
      </c>
      <c r="O31" s="24">
        <v>178700</v>
      </c>
      <c r="P31" s="24">
        <v>223859</v>
      </c>
      <c r="Q31" s="24">
        <v>221551</v>
      </c>
      <c r="R31" s="24">
        <v>624110</v>
      </c>
      <c r="S31" s="24">
        <v>179409</v>
      </c>
      <c r="T31" s="24">
        <v>180654</v>
      </c>
      <c r="U31" s="24">
        <v>169613</v>
      </c>
      <c r="V31" s="24">
        <v>529676</v>
      </c>
      <c r="W31" s="24">
        <v>2431420</v>
      </c>
      <c r="X31" s="24">
        <v>2202611</v>
      </c>
      <c r="Y31" s="24">
        <v>228809</v>
      </c>
      <c r="Z31" s="6">
        <v>10.39</v>
      </c>
      <c r="AA31" s="22">
        <v>2202611</v>
      </c>
    </row>
    <row r="32" spans="1:27" ht="12.75">
      <c r="A32" s="2" t="s">
        <v>35</v>
      </c>
      <c r="B32" s="3"/>
      <c r="C32" s="19">
        <f aca="true" t="shared" si="6" ref="C32:Y32">SUM(C33:C37)</f>
        <v>97466180</v>
      </c>
      <c r="D32" s="19">
        <f>SUM(D33:D37)</f>
        <v>0</v>
      </c>
      <c r="E32" s="20">
        <f t="shared" si="6"/>
        <v>130779828</v>
      </c>
      <c r="F32" s="21">
        <f t="shared" si="6"/>
        <v>132297927</v>
      </c>
      <c r="G32" s="21">
        <f t="shared" si="6"/>
        <v>5302360</v>
      </c>
      <c r="H32" s="21">
        <f t="shared" si="6"/>
        <v>6190497</v>
      </c>
      <c r="I32" s="21">
        <f t="shared" si="6"/>
        <v>10135517</v>
      </c>
      <c r="J32" s="21">
        <f t="shared" si="6"/>
        <v>21628374</v>
      </c>
      <c r="K32" s="21">
        <f t="shared" si="6"/>
        <v>9479566</v>
      </c>
      <c r="L32" s="21">
        <f t="shared" si="6"/>
        <v>14279795</v>
      </c>
      <c r="M32" s="21">
        <f t="shared" si="6"/>
        <v>10565910</v>
      </c>
      <c r="N32" s="21">
        <f t="shared" si="6"/>
        <v>34325271</v>
      </c>
      <c r="O32" s="21">
        <f t="shared" si="6"/>
        <v>6897467</v>
      </c>
      <c r="P32" s="21">
        <f t="shared" si="6"/>
        <v>6235632</v>
      </c>
      <c r="Q32" s="21">
        <f t="shared" si="6"/>
        <v>15226278</v>
      </c>
      <c r="R32" s="21">
        <f t="shared" si="6"/>
        <v>28359377</v>
      </c>
      <c r="S32" s="21">
        <f t="shared" si="6"/>
        <v>1260640</v>
      </c>
      <c r="T32" s="21">
        <f t="shared" si="6"/>
        <v>10019675</v>
      </c>
      <c r="U32" s="21">
        <f t="shared" si="6"/>
        <v>6719009</v>
      </c>
      <c r="V32" s="21">
        <f t="shared" si="6"/>
        <v>17999324</v>
      </c>
      <c r="W32" s="21">
        <f t="shared" si="6"/>
        <v>102312346</v>
      </c>
      <c r="X32" s="21">
        <f t="shared" si="6"/>
        <v>132297927</v>
      </c>
      <c r="Y32" s="21">
        <f t="shared" si="6"/>
        <v>-29985581</v>
      </c>
      <c r="Z32" s="4">
        <f>+IF(X32&lt;&gt;0,+(Y32/X32)*100,0)</f>
        <v>-22.665193385834385</v>
      </c>
      <c r="AA32" s="19">
        <f>SUM(AA33:AA37)</f>
        <v>132297927</v>
      </c>
    </row>
    <row r="33" spans="1:27" ht="12.75">
      <c r="A33" s="5" t="s">
        <v>36</v>
      </c>
      <c r="B33" s="3"/>
      <c r="C33" s="22">
        <v>23632627</v>
      </c>
      <c r="D33" s="22"/>
      <c r="E33" s="23">
        <v>26588817</v>
      </c>
      <c r="F33" s="24">
        <v>26867686</v>
      </c>
      <c r="G33" s="24">
        <v>1660070</v>
      </c>
      <c r="H33" s="24">
        <v>1714656</v>
      </c>
      <c r="I33" s="24">
        <v>1754451</v>
      </c>
      <c r="J33" s="24">
        <v>5129177</v>
      </c>
      <c r="K33" s="24">
        <v>2201959</v>
      </c>
      <c r="L33" s="24">
        <v>1944333</v>
      </c>
      <c r="M33" s="24">
        <v>2831281</v>
      </c>
      <c r="N33" s="24">
        <v>6977573</v>
      </c>
      <c r="O33" s="24">
        <v>1982578</v>
      </c>
      <c r="P33" s="24">
        <v>1817285</v>
      </c>
      <c r="Q33" s="24">
        <v>1897941</v>
      </c>
      <c r="R33" s="24">
        <v>5697804</v>
      </c>
      <c r="S33" s="24">
        <v>1753622</v>
      </c>
      <c r="T33" s="24">
        <v>1783040</v>
      </c>
      <c r="U33" s="24">
        <v>1778568</v>
      </c>
      <c r="V33" s="24">
        <v>5315230</v>
      </c>
      <c r="W33" s="24">
        <v>23119784</v>
      </c>
      <c r="X33" s="24">
        <v>26867686</v>
      </c>
      <c r="Y33" s="24">
        <v>-3747902</v>
      </c>
      <c r="Z33" s="6">
        <v>-13.95</v>
      </c>
      <c r="AA33" s="22">
        <v>26867686</v>
      </c>
    </row>
    <row r="34" spans="1:27" ht="12.75">
      <c r="A34" s="5" t="s">
        <v>37</v>
      </c>
      <c r="B34" s="3"/>
      <c r="C34" s="22">
        <v>25297095</v>
      </c>
      <c r="D34" s="22"/>
      <c r="E34" s="23">
        <v>28547727</v>
      </c>
      <c r="F34" s="24">
        <v>27750697</v>
      </c>
      <c r="G34" s="24">
        <v>1413643</v>
      </c>
      <c r="H34" s="24">
        <v>1834758</v>
      </c>
      <c r="I34" s="24">
        <v>1773474</v>
      </c>
      <c r="J34" s="24">
        <v>5021875</v>
      </c>
      <c r="K34" s="24">
        <v>2064274</v>
      </c>
      <c r="L34" s="24">
        <v>2187155</v>
      </c>
      <c r="M34" s="24">
        <v>3221068</v>
      </c>
      <c r="N34" s="24">
        <v>7472497</v>
      </c>
      <c r="O34" s="24">
        <v>2317240</v>
      </c>
      <c r="P34" s="24">
        <v>1815492</v>
      </c>
      <c r="Q34" s="24">
        <v>2146128</v>
      </c>
      <c r="R34" s="24">
        <v>6278860</v>
      </c>
      <c r="S34" s="24">
        <v>1822354</v>
      </c>
      <c r="T34" s="24">
        <v>1512764</v>
      </c>
      <c r="U34" s="24">
        <v>1594948</v>
      </c>
      <c r="V34" s="24">
        <v>4930066</v>
      </c>
      <c r="W34" s="24">
        <v>23703298</v>
      </c>
      <c r="X34" s="24">
        <v>27750697</v>
      </c>
      <c r="Y34" s="24">
        <v>-4047399</v>
      </c>
      <c r="Z34" s="6">
        <v>-14.58</v>
      </c>
      <c r="AA34" s="22">
        <v>27750697</v>
      </c>
    </row>
    <row r="35" spans="1:27" ht="12.75">
      <c r="A35" s="5" t="s">
        <v>38</v>
      </c>
      <c r="B35" s="3"/>
      <c r="C35" s="22">
        <v>35582541</v>
      </c>
      <c r="D35" s="22"/>
      <c r="E35" s="23">
        <v>40516924</v>
      </c>
      <c r="F35" s="24">
        <v>43667567</v>
      </c>
      <c r="G35" s="24">
        <v>1917573</v>
      </c>
      <c r="H35" s="24">
        <v>2236242</v>
      </c>
      <c r="I35" s="24">
        <v>2402447</v>
      </c>
      <c r="J35" s="24">
        <v>6556262</v>
      </c>
      <c r="K35" s="24">
        <v>2279267</v>
      </c>
      <c r="L35" s="24">
        <v>2288890</v>
      </c>
      <c r="M35" s="24">
        <v>2345302</v>
      </c>
      <c r="N35" s="24">
        <v>6913459</v>
      </c>
      <c r="O35" s="24">
        <v>2270407</v>
      </c>
      <c r="P35" s="24">
        <v>2246400</v>
      </c>
      <c r="Q35" s="24">
        <v>2561025</v>
      </c>
      <c r="R35" s="24">
        <v>7077832</v>
      </c>
      <c r="S35" s="24">
        <v>2009397</v>
      </c>
      <c r="T35" s="24">
        <v>2361668</v>
      </c>
      <c r="U35" s="24">
        <v>2371942</v>
      </c>
      <c r="V35" s="24">
        <v>6743007</v>
      </c>
      <c r="W35" s="24">
        <v>27290560</v>
      </c>
      <c r="X35" s="24">
        <v>43667567</v>
      </c>
      <c r="Y35" s="24">
        <v>-16377007</v>
      </c>
      <c r="Z35" s="6">
        <v>-37.5</v>
      </c>
      <c r="AA35" s="22">
        <v>43667567</v>
      </c>
    </row>
    <row r="36" spans="1:27" ht="12.75">
      <c r="A36" s="5" t="s">
        <v>39</v>
      </c>
      <c r="B36" s="3"/>
      <c r="C36" s="22">
        <v>12953917</v>
      </c>
      <c r="D36" s="22"/>
      <c r="E36" s="23">
        <v>35126360</v>
      </c>
      <c r="F36" s="24">
        <v>34011977</v>
      </c>
      <c r="G36" s="24">
        <v>311074</v>
      </c>
      <c r="H36" s="24">
        <v>404841</v>
      </c>
      <c r="I36" s="24">
        <v>4205145</v>
      </c>
      <c r="J36" s="24">
        <v>4921060</v>
      </c>
      <c r="K36" s="24">
        <v>2934066</v>
      </c>
      <c r="L36" s="24">
        <v>7859417</v>
      </c>
      <c r="M36" s="24">
        <v>2168259</v>
      </c>
      <c r="N36" s="24">
        <v>12961742</v>
      </c>
      <c r="O36" s="24">
        <v>327242</v>
      </c>
      <c r="P36" s="24">
        <v>356455</v>
      </c>
      <c r="Q36" s="24">
        <v>8621184</v>
      </c>
      <c r="R36" s="24">
        <v>9304881</v>
      </c>
      <c r="S36" s="24">
        <v>-4324733</v>
      </c>
      <c r="T36" s="24">
        <v>4362203</v>
      </c>
      <c r="U36" s="24">
        <v>973551</v>
      </c>
      <c r="V36" s="24">
        <v>1011021</v>
      </c>
      <c r="W36" s="24">
        <v>28198704</v>
      </c>
      <c r="X36" s="24">
        <v>34011977</v>
      </c>
      <c r="Y36" s="24">
        <v>-5813273</v>
      </c>
      <c r="Z36" s="6">
        <v>-17.09</v>
      </c>
      <c r="AA36" s="22">
        <v>34011977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33862199</v>
      </c>
      <c r="D38" s="19">
        <f>SUM(D39:D41)</f>
        <v>0</v>
      </c>
      <c r="E38" s="20">
        <f t="shared" si="7"/>
        <v>38788684</v>
      </c>
      <c r="F38" s="21">
        <f t="shared" si="7"/>
        <v>39723619</v>
      </c>
      <c r="G38" s="21">
        <f t="shared" si="7"/>
        <v>1370037</v>
      </c>
      <c r="H38" s="21">
        <f t="shared" si="7"/>
        <v>3021602</v>
      </c>
      <c r="I38" s="21">
        <f t="shared" si="7"/>
        <v>1894049</v>
      </c>
      <c r="J38" s="21">
        <f t="shared" si="7"/>
        <v>6285688</v>
      </c>
      <c r="K38" s="21">
        <f t="shared" si="7"/>
        <v>2757178</v>
      </c>
      <c r="L38" s="21">
        <f t="shared" si="7"/>
        <v>2182808</v>
      </c>
      <c r="M38" s="21">
        <f t="shared" si="7"/>
        <v>7090344</v>
      </c>
      <c r="N38" s="21">
        <f t="shared" si="7"/>
        <v>12030330</v>
      </c>
      <c r="O38" s="21">
        <f t="shared" si="7"/>
        <v>1807774</v>
      </c>
      <c r="P38" s="21">
        <f t="shared" si="7"/>
        <v>2231408</v>
      </c>
      <c r="Q38" s="21">
        <f t="shared" si="7"/>
        <v>2415190</v>
      </c>
      <c r="R38" s="21">
        <f t="shared" si="7"/>
        <v>6454372</v>
      </c>
      <c r="S38" s="21">
        <f t="shared" si="7"/>
        <v>1331004</v>
      </c>
      <c r="T38" s="21">
        <f t="shared" si="7"/>
        <v>1354836</v>
      </c>
      <c r="U38" s="21">
        <f t="shared" si="7"/>
        <v>2762374</v>
      </c>
      <c r="V38" s="21">
        <f t="shared" si="7"/>
        <v>5448214</v>
      </c>
      <c r="W38" s="21">
        <f t="shared" si="7"/>
        <v>30218604</v>
      </c>
      <c r="X38" s="21">
        <f t="shared" si="7"/>
        <v>39723619</v>
      </c>
      <c r="Y38" s="21">
        <f t="shared" si="7"/>
        <v>-9505015</v>
      </c>
      <c r="Z38" s="4">
        <f>+IF(X38&lt;&gt;0,+(Y38/X38)*100,0)</f>
        <v>-23.92786770007033</v>
      </c>
      <c r="AA38" s="19">
        <f>SUM(AA39:AA41)</f>
        <v>39723619</v>
      </c>
    </row>
    <row r="39" spans="1:27" ht="12.75">
      <c r="A39" s="5" t="s">
        <v>42</v>
      </c>
      <c r="B39" s="3"/>
      <c r="C39" s="22">
        <v>9030177</v>
      </c>
      <c r="D39" s="22"/>
      <c r="E39" s="23">
        <v>11867552</v>
      </c>
      <c r="F39" s="24">
        <v>11496747</v>
      </c>
      <c r="G39" s="24">
        <v>727783</v>
      </c>
      <c r="H39" s="24">
        <v>919233</v>
      </c>
      <c r="I39" s="24">
        <v>868688</v>
      </c>
      <c r="J39" s="24">
        <v>2515704</v>
      </c>
      <c r="K39" s="24">
        <v>629146</v>
      </c>
      <c r="L39" s="24">
        <v>791437</v>
      </c>
      <c r="M39" s="24">
        <v>900067</v>
      </c>
      <c r="N39" s="24">
        <v>2320650</v>
      </c>
      <c r="O39" s="24">
        <v>689296</v>
      </c>
      <c r="P39" s="24">
        <v>726970</v>
      </c>
      <c r="Q39" s="24">
        <v>988757</v>
      </c>
      <c r="R39" s="24">
        <v>2405023</v>
      </c>
      <c r="S39" s="24">
        <v>692085</v>
      </c>
      <c r="T39" s="24">
        <v>703946</v>
      </c>
      <c r="U39" s="24">
        <v>899482</v>
      </c>
      <c r="V39" s="24">
        <v>2295513</v>
      </c>
      <c r="W39" s="24">
        <v>9536890</v>
      </c>
      <c r="X39" s="24">
        <v>11496747</v>
      </c>
      <c r="Y39" s="24">
        <v>-1959857</v>
      </c>
      <c r="Z39" s="6">
        <v>-17.05</v>
      </c>
      <c r="AA39" s="22">
        <v>11496747</v>
      </c>
    </row>
    <row r="40" spans="1:27" ht="12.75">
      <c r="A40" s="5" t="s">
        <v>43</v>
      </c>
      <c r="B40" s="3"/>
      <c r="C40" s="22">
        <v>24180574</v>
      </c>
      <c r="D40" s="22"/>
      <c r="E40" s="23">
        <v>24531010</v>
      </c>
      <c r="F40" s="24">
        <v>25687948</v>
      </c>
      <c r="G40" s="24">
        <v>621022</v>
      </c>
      <c r="H40" s="24">
        <v>2048669</v>
      </c>
      <c r="I40" s="24">
        <v>955317</v>
      </c>
      <c r="J40" s="24">
        <v>3625008</v>
      </c>
      <c r="K40" s="24">
        <v>2020297</v>
      </c>
      <c r="L40" s="24">
        <v>1206432</v>
      </c>
      <c r="M40" s="24">
        <v>5960772</v>
      </c>
      <c r="N40" s="24">
        <v>9187501</v>
      </c>
      <c r="O40" s="24">
        <v>1094042</v>
      </c>
      <c r="P40" s="24">
        <v>1446686</v>
      </c>
      <c r="Q40" s="24">
        <v>1273865</v>
      </c>
      <c r="R40" s="24">
        <v>3814593</v>
      </c>
      <c r="S40" s="24">
        <v>631954</v>
      </c>
      <c r="T40" s="24">
        <v>618865</v>
      </c>
      <c r="U40" s="24">
        <v>1830583</v>
      </c>
      <c r="V40" s="24">
        <v>3081402</v>
      </c>
      <c r="W40" s="24">
        <v>19708504</v>
      </c>
      <c r="X40" s="24">
        <v>25687948</v>
      </c>
      <c r="Y40" s="24">
        <v>-5979444</v>
      </c>
      <c r="Z40" s="6">
        <v>-23.28</v>
      </c>
      <c r="AA40" s="22">
        <v>25687948</v>
      </c>
    </row>
    <row r="41" spans="1:27" ht="12.75">
      <c r="A41" s="5" t="s">
        <v>44</v>
      </c>
      <c r="B41" s="3"/>
      <c r="C41" s="22">
        <v>651448</v>
      </c>
      <c r="D41" s="22"/>
      <c r="E41" s="23">
        <v>2390122</v>
      </c>
      <c r="F41" s="24">
        <v>2538924</v>
      </c>
      <c r="G41" s="24">
        <v>21232</v>
      </c>
      <c r="H41" s="24">
        <v>53700</v>
      </c>
      <c r="I41" s="24">
        <v>70044</v>
      </c>
      <c r="J41" s="24">
        <v>144976</v>
      </c>
      <c r="K41" s="24">
        <v>107735</v>
      </c>
      <c r="L41" s="24">
        <v>184939</v>
      </c>
      <c r="M41" s="24">
        <v>229505</v>
      </c>
      <c r="N41" s="24">
        <v>522179</v>
      </c>
      <c r="O41" s="24">
        <v>24436</v>
      </c>
      <c r="P41" s="24">
        <v>57752</v>
      </c>
      <c r="Q41" s="24">
        <v>152568</v>
      </c>
      <c r="R41" s="24">
        <v>234756</v>
      </c>
      <c r="S41" s="24">
        <v>6965</v>
      </c>
      <c r="T41" s="24">
        <v>32025</v>
      </c>
      <c r="U41" s="24">
        <v>32309</v>
      </c>
      <c r="V41" s="24">
        <v>71299</v>
      </c>
      <c r="W41" s="24">
        <v>973210</v>
      </c>
      <c r="X41" s="24">
        <v>2538924</v>
      </c>
      <c r="Y41" s="24">
        <v>-1565714</v>
      </c>
      <c r="Z41" s="6">
        <v>-61.67</v>
      </c>
      <c r="AA41" s="22">
        <v>2538924</v>
      </c>
    </row>
    <row r="42" spans="1:27" ht="12.75">
      <c r="A42" s="2" t="s">
        <v>45</v>
      </c>
      <c r="B42" s="8"/>
      <c r="C42" s="19">
        <f aca="true" t="shared" si="8" ref="C42:Y42">SUM(C43:C46)</f>
        <v>323358054</v>
      </c>
      <c r="D42" s="19">
        <f>SUM(D43:D46)</f>
        <v>0</v>
      </c>
      <c r="E42" s="20">
        <f t="shared" si="8"/>
        <v>363203346</v>
      </c>
      <c r="F42" s="21">
        <f t="shared" si="8"/>
        <v>372047667</v>
      </c>
      <c r="G42" s="21">
        <f t="shared" si="8"/>
        <v>677448</v>
      </c>
      <c r="H42" s="21">
        <f t="shared" si="8"/>
        <v>37742648</v>
      </c>
      <c r="I42" s="21">
        <f t="shared" si="8"/>
        <v>32193113</v>
      </c>
      <c r="J42" s="21">
        <f t="shared" si="8"/>
        <v>70613209</v>
      </c>
      <c r="K42" s="21">
        <f t="shared" si="8"/>
        <v>22648556</v>
      </c>
      <c r="L42" s="21">
        <f t="shared" si="8"/>
        <v>22680046</v>
      </c>
      <c r="M42" s="21">
        <f t="shared" si="8"/>
        <v>36375539</v>
      </c>
      <c r="N42" s="21">
        <f t="shared" si="8"/>
        <v>81704141</v>
      </c>
      <c r="O42" s="21">
        <f t="shared" si="8"/>
        <v>20235362</v>
      </c>
      <c r="P42" s="21">
        <f t="shared" si="8"/>
        <v>26473501</v>
      </c>
      <c r="Q42" s="21">
        <f t="shared" si="8"/>
        <v>29317816</v>
      </c>
      <c r="R42" s="21">
        <f t="shared" si="8"/>
        <v>76026679</v>
      </c>
      <c r="S42" s="21">
        <f t="shared" si="8"/>
        <v>29006770</v>
      </c>
      <c r="T42" s="21">
        <f t="shared" si="8"/>
        <v>27879039</v>
      </c>
      <c r="U42" s="21">
        <f t="shared" si="8"/>
        <v>27148824</v>
      </c>
      <c r="V42" s="21">
        <f t="shared" si="8"/>
        <v>84034633</v>
      </c>
      <c r="W42" s="21">
        <f t="shared" si="8"/>
        <v>312378662</v>
      </c>
      <c r="X42" s="21">
        <f t="shared" si="8"/>
        <v>372047667</v>
      </c>
      <c r="Y42" s="21">
        <f t="shared" si="8"/>
        <v>-59669005</v>
      </c>
      <c r="Z42" s="4">
        <f>+IF(X42&lt;&gt;0,+(Y42/X42)*100,0)</f>
        <v>-16.03800004476308</v>
      </c>
      <c r="AA42" s="19">
        <f>SUM(AA43:AA46)</f>
        <v>372047667</v>
      </c>
    </row>
    <row r="43" spans="1:27" ht="12.75">
      <c r="A43" s="5" t="s">
        <v>46</v>
      </c>
      <c r="B43" s="3"/>
      <c r="C43" s="22">
        <v>208229411</v>
      </c>
      <c r="D43" s="22"/>
      <c r="E43" s="23">
        <v>260126893</v>
      </c>
      <c r="F43" s="24">
        <v>256206334</v>
      </c>
      <c r="G43" s="24">
        <v>1196454</v>
      </c>
      <c r="H43" s="24">
        <v>28411978</v>
      </c>
      <c r="I43" s="24">
        <v>25103033</v>
      </c>
      <c r="J43" s="24">
        <v>54711465</v>
      </c>
      <c r="K43" s="24">
        <v>15327582</v>
      </c>
      <c r="L43" s="24">
        <v>15312190</v>
      </c>
      <c r="M43" s="24">
        <v>17523118</v>
      </c>
      <c r="N43" s="24">
        <v>48162890</v>
      </c>
      <c r="O43" s="24">
        <v>13273400</v>
      </c>
      <c r="P43" s="24">
        <v>19212516</v>
      </c>
      <c r="Q43" s="24">
        <v>22189224</v>
      </c>
      <c r="R43" s="24">
        <v>54675140</v>
      </c>
      <c r="S43" s="24">
        <v>22598560</v>
      </c>
      <c r="T43" s="24">
        <v>19381380</v>
      </c>
      <c r="U43" s="24">
        <v>20516634</v>
      </c>
      <c r="V43" s="24">
        <v>62496574</v>
      </c>
      <c r="W43" s="24">
        <v>220046069</v>
      </c>
      <c r="X43" s="24">
        <v>256206334</v>
      </c>
      <c r="Y43" s="24">
        <v>-36160265</v>
      </c>
      <c r="Z43" s="6">
        <v>-14.11</v>
      </c>
      <c r="AA43" s="22">
        <v>256206334</v>
      </c>
    </row>
    <row r="44" spans="1:27" ht="12.75">
      <c r="A44" s="5" t="s">
        <v>47</v>
      </c>
      <c r="B44" s="3"/>
      <c r="C44" s="22">
        <v>37703511</v>
      </c>
      <c r="D44" s="22"/>
      <c r="E44" s="23">
        <v>28971210</v>
      </c>
      <c r="F44" s="24">
        <v>35786607</v>
      </c>
      <c r="G44" s="24">
        <v>-1119895</v>
      </c>
      <c r="H44" s="24">
        <v>3782740</v>
      </c>
      <c r="I44" s="24">
        <v>2587692</v>
      </c>
      <c r="J44" s="24">
        <v>5250537</v>
      </c>
      <c r="K44" s="24">
        <v>2537063</v>
      </c>
      <c r="L44" s="24">
        <v>2665276</v>
      </c>
      <c r="M44" s="24">
        <v>6701087</v>
      </c>
      <c r="N44" s="24">
        <v>11903426</v>
      </c>
      <c r="O44" s="24">
        <v>1991046</v>
      </c>
      <c r="P44" s="24">
        <v>2284597</v>
      </c>
      <c r="Q44" s="24">
        <v>2321414</v>
      </c>
      <c r="R44" s="24">
        <v>6597057</v>
      </c>
      <c r="S44" s="24">
        <v>2023436</v>
      </c>
      <c r="T44" s="24">
        <v>3115160</v>
      </c>
      <c r="U44" s="24">
        <v>2055877</v>
      </c>
      <c r="V44" s="24">
        <v>7194473</v>
      </c>
      <c r="W44" s="24">
        <v>30945493</v>
      </c>
      <c r="X44" s="24">
        <v>35786607</v>
      </c>
      <c r="Y44" s="24">
        <v>-4841114</v>
      </c>
      <c r="Z44" s="6">
        <v>-13.53</v>
      </c>
      <c r="AA44" s="22">
        <v>35786607</v>
      </c>
    </row>
    <row r="45" spans="1:27" ht="12.75">
      <c r="A45" s="5" t="s">
        <v>48</v>
      </c>
      <c r="B45" s="3"/>
      <c r="C45" s="25">
        <v>33064590</v>
      </c>
      <c r="D45" s="25"/>
      <c r="E45" s="26">
        <v>31758817</v>
      </c>
      <c r="F45" s="27">
        <v>34864225</v>
      </c>
      <c r="G45" s="27">
        <v>345000</v>
      </c>
      <c r="H45" s="27">
        <v>2225544</v>
      </c>
      <c r="I45" s="27">
        <v>2019423</v>
      </c>
      <c r="J45" s="27">
        <v>4589967</v>
      </c>
      <c r="K45" s="27">
        <v>2155693</v>
      </c>
      <c r="L45" s="27">
        <v>2148051</v>
      </c>
      <c r="M45" s="27">
        <v>6219566</v>
      </c>
      <c r="N45" s="27">
        <v>10523310</v>
      </c>
      <c r="O45" s="27">
        <v>2152163</v>
      </c>
      <c r="P45" s="27">
        <v>2486312</v>
      </c>
      <c r="Q45" s="27">
        <v>2396409</v>
      </c>
      <c r="R45" s="27">
        <v>7034884</v>
      </c>
      <c r="S45" s="27">
        <v>2209032</v>
      </c>
      <c r="T45" s="27">
        <v>2122920</v>
      </c>
      <c r="U45" s="27">
        <v>2263660</v>
      </c>
      <c r="V45" s="27">
        <v>6595612</v>
      </c>
      <c r="W45" s="27">
        <v>28743773</v>
      </c>
      <c r="X45" s="27">
        <v>34864225</v>
      </c>
      <c r="Y45" s="27">
        <v>-6120452</v>
      </c>
      <c r="Z45" s="7">
        <v>-17.56</v>
      </c>
      <c r="AA45" s="25">
        <v>34864225</v>
      </c>
    </row>
    <row r="46" spans="1:27" ht="12.75">
      <c r="A46" s="5" t="s">
        <v>49</v>
      </c>
      <c r="B46" s="3"/>
      <c r="C46" s="22">
        <v>44360542</v>
      </c>
      <c r="D46" s="22"/>
      <c r="E46" s="23">
        <v>42346426</v>
      </c>
      <c r="F46" s="24">
        <v>45190501</v>
      </c>
      <c r="G46" s="24">
        <v>255889</v>
      </c>
      <c r="H46" s="24">
        <v>3322386</v>
      </c>
      <c r="I46" s="24">
        <v>2482965</v>
      </c>
      <c r="J46" s="24">
        <v>6061240</v>
      </c>
      <c r="K46" s="24">
        <v>2628218</v>
      </c>
      <c r="L46" s="24">
        <v>2554529</v>
      </c>
      <c r="M46" s="24">
        <v>5931768</v>
      </c>
      <c r="N46" s="24">
        <v>11114515</v>
      </c>
      <c r="O46" s="24">
        <v>2818753</v>
      </c>
      <c r="P46" s="24">
        <v>2490076</v>
      </c>
      <c r="Q46" s="24">
        <v>2410769</v>
      </c>
      <c r="R46" s="24">
        <v>7719598</v>
      </c>
      <c r="S46" s="24">
        <v>2175742</v>
      </c>
      <c r="T46" s="24">
        <v>3259579</v>
      </c>
      <c r="U46" s="24">
        <v>2312653</v>
      </c>
      <c r="V46" s="24">
        <v>7747974</v>
      </c>
      <c r="W46" s="24">
        <v>32643327</v>
      </c>
      <c r="X46" s="24">
        <v>45190501</v>
      </c>
      <c r="Y46" s="24">
        <v>-12547174</v>
      </c>
      <c r="Z46" s="6">
        <v>-27.77</v>
      </c>
      <c r="AA46" s="22">
        <v>45190501</v>
      </c>
    </row>
    <row r="47" spans="1:27" ht="12.75">
      <c r="A47" s="2" t="s">
        <v>50</v>
      </c>
      <c r="B47" s="8" t="s">
        <v>51</v>
      </c>
      <c r="C47" s="19">
        <v>824054</v>
      </c>
      <c r="D47" s="19"/>
      <c r="E47" s="20">
        <v>913584</v>
      </c>
      <c r="F47" s="21">
        <v>913584</v>
      </c>
      <c r="G47" s="21">
        <v>213484</v>
      </c>
      <c r="H47" s="21"/>
      <c r="I47" s="21"/>
      <c r="J47" s="21">
        <v>213484</v>
      </c>
      <c r="K47" s="21">
        <v>213484</v>
      </c>
      <c r="L47" s="21"/>
      <c r="M47" s="21">
        <v>934</v>
      </c>
      <c r="N47" s="21">
        <v>214418</v>
      </c>
      <c r="O47" s="21">
        <v>213484</v>
      </c>
      <c r="P47" s="21"/>
      <c r="Q47" s="21">
        <v>1084</v>
      </c>
      <c r="R47" s="21">
        <v>214568</v>
      </c>
      <c r="S47" s="21">
        <v>213483</v>
      </c>
      <c r="T47" s="21"/>
      <c r="U47" s="21">
        <v>26466</v>
      </c>
      <c r="V47" s="21">
        <v>239949</v>
      </c>
      <c r="W47" s="21">
        <v>882419</v>
      </c>
      <c r="X47" s="21">
        <v>913584</v>
      </c>
      <c r="Y47" s="21">
        <v>-31165</v>
      </c>
      <c r="Z47" s="4">
        <v>-3.41</v>
      </c>
      <c r="AA47" s="19">
        <v>913584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532664252</v>
      </c>
      <c r="D48" s="40">
        <f>+D28+D32+D38+D42+D47</f>
        <v>0</v>
      </c>
      <c r="E48" s="41">
        <f t="shared" si="9"/>
        <v>654679827</v>
      </c>
      <c r="F48" s="42">
        <f t="shared" si="9"/>
        <v>708799184</v>
      </c>
      <c r="G48" s="42">
        <f t="shared" si="9"/>
        <v>13432409</v>
      </c>
      <c r="H48" s="42">
        <f t="shared" si="9"/>
        <v>56232114</v>
      </c>
      <c r="I48" s="42">
        <f t="shared" si="9"/>
        <v>53484760</v>
      </c>
      <c r="J48" s="42">
        <f t="shared" si="9"/>
        <v>123149283</v>
      </c>
      <c r="K48" s="42">
        <f t="shared" si="9"/>
        <v>47516984</v>
      </c>
      <c r="L48" s="42">
        <f t="shared" si="9"/>
        <v>49086761</v>
      </c>
      <c r="M48" s="42">
        <f t="shared" si="9"/>
        <v>69844602</v>
      </c>
      <c r="N48" s="42">
        <f t="shared" si="9"/>
        <v>166448347</v>
      </c>
      <c r="O48" s="42">
        <f t="shared" si="9"/>
        <v>36186668</v>
      </c>
      <c r="P48" s="42">
        <f t="shared" si="9"/>
        <v>45513488</v>
      </c>
      <c r="Q48" s="42">
        <f t="shared" si="9"/>
        <v>55328240</v>
      </c>
      <c r="R48" s="42">
        <f t="shared" si="9"/>
        <v>137028396</v>
      </c>
      <c r="S48" s="42">
        <f t="shared" si="9"/>
        <v>40464663</v>
      </c>
      <c r="T48" s="42">
        <f t="shared" si="9"/>
        <v>49072308</v>
      </c>
      <c r="U48" s="42">
        <f t="shared" si="9"/>
        <v>44091409</v>
      </c>
      <c r="V48" s="42">
        <f t="shared" si="9"/>
        <v>133628380</v>
      </c>
      <c r="W48" s="42">
        <f t="shared" si="9"/>
        <v>560254406</v>
      </c>
      <c r="X48" s="42">
        <f t="shared" si="9"/>
        <v>708799184</v>
      </c>
      <c r="Y48" s="42">
        <f t="shared" si="9"/>
        <v>-148544778</v>
      </c>
      <c r="Z48" s="43">
        <f>+IF(X48&lt;&gt;0,+(Y48/X48)*100,0)</f>
        <v>-20.957244499310825</v>
      </c>
      <c r="AA48" s="40">
        <f>+AA28+AA32+AA38+AA42+AA47</f>
        <v>708799184</v>
      </c>
    </row>
    <row r="49" spans="1:27" ht="12.75">
      <c r="A49" s="14" t="s">
        <v>87</v>
      </c>
      <c r="B49" s="15"/>
      <c r="C49" s="44">
        <f aca="true" t="shared" si="10" ref="C49:Y49">+C25-C48</f>
        <v>56529492</v>
      </c>
      <c r="D49" s="44">
        <f>+D25-D48</f>
        <v>0</v>
      </c>
      <c r="E49" s="45">
        <f t="shared" si="10"/>
        <v>6123364</v>
      </c>
      <c r="F49" s="46">
        <f t="shared" si="10"/>
        <v>-48537010</v>
      </c>
      <c r="G49" s="46">
        <f t="shared" si="10"/>
        <v>94828935</v>
      </c>
      <c r="H49" s="46">
        <f t="shared" si="10"/>
        <v>-18989083</v>
      </c>
      <c r="I49" s="46">
        <f t="shared" si="10"/>
        <v>-20062756</v>
      </c>
      <c r="J49" s="46">
        <f t="shared" si="10"/>
        <v>55777096</v>
      </c>
      <c r="K49" s="46">
        <f t="shared" si="10"/>
        <v>-16298598</v>
      </c>
      <c r="L49" s="46">
        <f t="shared" si="10"/>
        <v>-21259134</v>
      </c>
      <c r="M49" s="46">
        <f t="shared" si="10"/>
        <v>6408449</v>
      </c>
      <c r="N49" s="46">
        <f t="shared" si="10"/>
        <v>-31149283</v>
      </c>
      <c r="O49" s="46">
        <f t="shared" si="10"/>
        <v>-2932584</v>
      </c>
      <c r="P49" s="46">
        <f t="shared" si="10"/>
        <v>-14132010</v>
      </c>
      <c r="Q49" s="46">
        <f t="shared" si="10"/>
        <v>16734372</v>
      </c>
      <c r="R49" s="46">
        <f t="shared" si="10"/>
        <v>-330222</v>
      </c>
      <c r="S49" s="46">
        <f t="shared" si="10"/>
        <v>-2941517</v>
      </c>
      <c r="T49" s="46">
        <f t="shared" si="10"/>
        <v>-11438646</v>
      </c>
      <c r="U49" s="46">
        <f t="shared" si="10"/>
        <v>-6946027</v>
      </c>
      <c r="V49" s="46">
        <f t="shared" si="10"/>
        <v>-21326190</v>
      </c>
      <c r="W49" s="46">
        <f t="shared" si="10"/>
        <v>2971401</v>
      </c>
      <c r="X49" s="46">
        <f>IF(F25=F48,0,X25-X48)</f>
        <v>-48537010</v>
      </c>
      <c r="Y49" s="46">
        <f t="shared" si="10"/>
        <v>51508411</v>
      </c>
      <c r="Z49" s="47">
        <f>+IF(X49&lt;&gt;0,+(Y49/X49)*100,0)</f>
        <v>-106.12192840061635</v>
      </c>
      <c r="AA49" s="44">
        <f>+AA25-AA48</f>
        <v>-48537010</v>
      </c>
    </row>
    <row r="50" spans="1:27" ht="12.75">
      <c r="A50" s="16" t="s">
        <v>88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2020-08-01T21:42:55Z</dcterms:created>
  <dcterms:modified xsi:type="dcterms:W3CDTF">2020-08-01T21:44:03Z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